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uel/Documents/Projects/Web Sites/Overlander.Webpage/Downloads/"/>
    </mc:Choice>
  </mc:AlternateContent>
  <xr:revisionPtr revIDLastSave="0" documentId="13_ncr:1_{578D732D-5DDB-A54B-AA5A-22843BB36067}" xr6:coauthVersionLast="36" xr6:coauthVersionMax="36" xr10:uidLastSave="{00000000-0000-0000-0000-000000000000}"/>
  <bookViews>
    <workbookView xWindow="-2060" yWindow="-20500" windowWidth="33600" windowHeight="20500" xr2:uid="{CB10673A-98C5-4E46-82CC-7D52D8618C56}"/>
  </bookViews>
  <sheets>
    <sheet name="Country dashboard" sheetId="2" r:id="rId1"/>
    <sheet name="&gt;&gt;SOURCES" sheetId="3" r:id="rId2"/>
    <sheet name="Visas" sheetId="8" r:id="rId3"/>
    <sheet name="Risks" sheetId="6" r:id="rId4"/>
    <sheet name="Currency" sheetId="11" r:id="rId5"/>
    <sheet name="Rain" sheetId="4" r:id="rId6"/>
    <sheet name="Diesel" sheetId="1" r:id="rId7"/>
    <sheet name="Wikipedia" sheetId="10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8" l="1"/>
  <c r="F16" i="8"/>
  <c r="G9" i="2" l="1"/>
  <c r="H9" i="2" s="1"/>
  <c r="G5" i="2" l="1"/>
  <c r="H5" i="2" s="1"/>
  <c r="G6" i="2"/>
  <c r="H6" i="2" s="1"/>
  <c r="G7" i="2"/>
  <c r="H7" i="2" s="1"/>
  <c r="G8" i="2"/>
  <c r="H8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4" i="2"/>
  <c r="H4" i="2" s="1"/>
  <c r="N26" i="2" l="1"/>
  <c r="N25" i="2"/>
  <c r="N24" i="2"/>
  <c r="N23" i="2"/>
  <c r="N22" i="2"/>
  <c r="N21" i="2"/>
  <c r="N20" i="2"/>
  <c r="N18" i="2"/>
  <c r="N17" i="2"/>
  <c r="N16" i="2"/>
  <c r="N15" i="2"/>
  <c r="N14" i="2"/>
  <c r="N12" i="2"/>
  <c r="N9" i="2"/>
  <c r="N6" i="2"/>
  <c r="N5" i="2"/>
  <c r="N4" i="2"/>
  <c r="N7" i="2"/>
  <c r="N8" i="2"/>
  <c r="N10" i="2"/>
  <c r="N11" i="2"/>
  <c r="N13" i="2"/>
  <c r="N19" i="2"/>
  <c r="N27" i="2"/>
  <c r="N28" i="2"/>
  <c r="N29" i="2"/>
  <c r="N30" i="2"/>
  <c r="N31" i="2"/>
  <c r="N32" i="2"/>
  <c r="N33" i="2"/>
  <c r="N34" i="2"/>
  <c r="N35" i="2"/>
  <c r="N36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N6" i="6"/>
  <c r="O6" i="6"/>
  <c r="N7" i="6"/>
  <c r="O7" i="6"/>
  <c r="N8" i="6"/>
  <c r="O8" i="6"/>
  <c r="N9" i="6"/>
  <c r="O9" i="6"/>
  <c r="N10" i="6"/>
  <c r="O10" i="6"/>
  <c r="N11" i="6"/>
  <c r="O11" i="6"/>
  <c r="N12" i="6"/>
  <c r="O12" i="6"/>
  <c r="N13" i="6"/>
  <c r="O13" i="6"/>
  <c r="N14" i="6"/>
  <c r="O14" i="6"/>
  <c r="N15" i="6"/>
  <c r="O15" i="6"/>
  <c r="N16" i="6"/>
  <c r="O16" i="6"/>
  <c r="N17" i="6"/>
  <c r="O17" i="6"/>
  <c r="N18" i="6"/>
  <c r="O18" i="6"/>
  <c r="N19" i="6"/>
  <c r="O19" i="6"/>
  <c r="N20" i="6"/>
  <c r="O20" i="6"/>
  <c r="N21" i="6"/>
  <c r="O21" i="6"/>
  <c r="N22" i="6"/>
  <c r="O22" i="6"/>
  <c r="N23" i="6"/>
  <c r="O23" i="6"/>
  <c r="N24" i="6"/>
  <c r="O24" i="6"/>
  <c r="N25" i="6"/>
  <c r="O25" i="6"/>
  <c r="N26" i="6"/>
  <c r="O26" i="6"/>
  <c r="N27" i="6"/>
  <c r="O27" i="6"/>
  <c r="N28" i="6"/>
  <c r="O28" i="6"/>
  <c r="N29" i="6"/>
  <c r="O29" i="6"/>
  <c r="N30" i="6"/>
  <c r="O30" i="6"/>
  <c r="N31" i="6"/>
  <c r="O31" i="6"/>
  <c r="N32" i="6"/>
  <c r="O32" i="6"/>
  <c r="N33" i="6"/>
  <c r="O33" i="6"/>
  <c r="N34" i="6"/>
  <c r="O34" i="6"/>
  <c r="N35" i="6"/>
  <c r="O35" i="6"/>
  <c r="N36" i="6"/>
  <c r="O36" i="6"/>
  <c r="N37" i="6"/>
  <c r="O37" i="6"/>
  <c r="O5" i="6"/>
  <c r="N5" i="6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5" i="6"/>
  <c r="E12" i="8"/>
  <c r="F4" i="8"/>
  <c r="F5" i="8"/>
  <c r="F6" i="8"/>
  <c r="F7" i="8"/>
  <c r="F8" i="8"/>
  <c r="F9" i="8"/>
  <c r="F10" i="8"/>
  <c r="F11" i="8"/>
  <c r="F12" i="8"/>
  <c r="F13" i="8"/>
  <c r="F14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E4" i="8"/>
  <c r="E5" i="8"/>
  <c r="E6" i="8"/>
  <c r="E7" i="8"/>
  <c r="E8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O5" i="4" l="1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4" i="4"/>
</calcChain>
</file>

<file path=xl/sharedStrings.xml><?xml version="1.0" encoding="utf-8"?>
<sst xmlns="http://schemas.openxmlformats.org/spreadsheetml/2006/main" count="1159" uniqueCount="752">
  <si>
    <t>Saudi Arabia*</t>
  </si>
  <si>
    <t>Algeria*</t>
  </si>
  <si>
    <t>Kuwait*</t>
  </si>
  <si>
    <t>Egypt*</t>
  </si>
  <si>
    <t>Ecuador*</t>
  </si>
  <si>
    <t>Malaysia*</t>
  </si>
  <si>
    <t>Bolivia*</t>
  </si>
  <si>
    <t>Qatar*</t>
  </si>
  <si>
    <t>Colombia*</t>
  </si>
  <si>
    <t>Oman*</t>
  </si>
  <si>
    <t>Kyrgyzstan*</t>
  </si>
  <si>
    <t>Suriname*</t>
  </si>
  <si>
    <t>Russia*</t>
  </si>
  <si>
    <t>Taiwan*</t>
  </si>
  <si>
    <t>Cameroon*</t>
  </si>
  <si>
    <t>Ivory Coast*</t>
  </si>
  <si>
    <t>Belarus*</t>
  </si>
  <si>
    <t>Thailand*</t>
  </si>
  <si>
    <t>Vietnam*</t>
  </si>
  <si>
    <t>Burkina Faso*</t>
  </si>
  <si>
    <t>Benin*</t>
  </si>
  <si>
    <t>Jordan*</t>
  </si>
  <si>
    <t>Dominican Republic*</t>
  </si>
  <si>
    <t>Japan*</t>
  </si>
  <si>
    <t>El Salvador*</t>
  </si>
  <si>
    <t>Puerto Rico*</t>
  </si>
  <si>
    <t>Pakistan*</t>
  </si>
  <si>
    <t>Kenya*</t>
  </si>
  <si>
    <t>United Arab Emirates*</t>
  </si>
  <si>
    <t>Argentina*</t>
  </si>
  <si>
    <t>Panama*</t>
  </si>
  <si>
    <t>Guatemala*</t>
  </si>
  <si>
    <t>Peru*</t>
  </si>
  <si>
    <t>India*</t>
  </si>
  <si>
    <t>Mexico*</t>
  </si>
  <si>
    <t>Sri Lanka*</t>
  </si>
  <si>
    <t>Madagascar*</t>
  </si>
  <si>
    <t>China*</t>
  </si>
  <si>
    <t>Mauritius*</t>
  </si>
  <si>
    <t>Honduras*</t>
  </si>
  <si>
    <t>Nicaragua*</t>
  </si>
  <si>
    <t>Cambodia*</t>
  </si>
  <si>
    <t>Grenada*</t>
  </si>
  <si>
    <t>Chile*</t>
  </si>
  <si>
    <t>Malta*</t>
  </si>
  <si>
    <t>Laos*</t>
  </si>
  <si>
    <t>Guyana*</t>
  </si>
  <si>
    <t>Turkey*</t>
  </si>
  <si>
    <t>USA*</t>
  </si>
  <si>
    <t>Philippines*</t>
  </si>
  <si>
    <t>Namibia*</t>
  </si>
  <si>
    <t>Indonesia*</t>
  </si>
  <si>
    <t>Burma*</t>
  </si>
  <si>
    <t>Togo*</t>
  </si>
  <si>
    <t>Moldova*</t>
  </si>
  <si>
    <t>Nepal*</t>
  </si>
  <si>
    <t>Mozambique*</t>
  </si>
  <si>
    <t>Lebanon*</t>
  </si>
  <si>
    <t>Canada*</t>
  </si>
  <si>
    <t>Lesotho*</t>
  </si>
  <si>
    <t>Tanzania*</t>
  </si>
  <si>
    <t>Sierra Leone*</t>
  </si>
  <si>
    <t>Australia*</t>
  </si>
  <si>
    <t>Ukraine*</t>
  </si>
  <si>
    <t>Curacao*</t>
  </si>
  <si>
    <t>Brazil*</t>
  </si>
  <si>
    <t>Saint Lucia*</t>
  </si>
  <si>
    <t>South Africa*</t>
  </si>
  <si>
    <t>Montenegro*</t>
  </si>
  <si>
    <t>Northern Macedonia*</t>
  </si>
  <si>
    <t>Costa Rica*</t>
  </si>
  <si>
    <t>South Korea*</t>
  </si>
  <si>
    <t>Aruba*</t>
  </si>
  <si>
    <t>Poland*</t>
  </si>
  <si>
    <t>Rwanda*</t>
  </si>
  <si>
    <t>Cape Verde*</t>
  </si>
  <si>
    <t>Ghana*</t>
  </si>
  <si>
    <t>New Zealand*</t>
  </si>
  <si>
    <t>Georgia*</t>
  </si>
  <si>
    <t>Uruguay*</t>
  </si>
  <si>
    <t>Mayotte*</t>
  </si>
  <si>
    <t>Fiji*</t>
  </si>
  <si>
    <t>Andorra*</t>
  </si>
  <si>
    <t>Slovenia*</t>
  </si>
  <si>
    <t>Bulgaria*</t>
  </si>
  <si>
    <t>Bosnia &amp; Herz.*</t>
  </si>
  <si>
    <t>Zambia*</t>
  </si>
  <si>
    <t>Luxembourg*</t>
  </si>
  <si>
    <t>Portugal*</t>
  </si>
  <si>
    <t>Belize*</t>
  </si>
  <si>
    <t>Lithuania*</t>
  </si>
  <si>
    <t>Czech Republic*</t>
  </si>
  <si>
    <t>Latvia*</t>
  </si>
  <si>
    <t>Serbia*</t>
  </si>
  <si>
    <t>Jamaica*</t>
  </si>
  <si>
    <t>Austria*</t>
  </si>
  <si>
    <t>Slovakia*</t>
  </si>
  <si>
    <t>Cayman Islands*</t>
  </si>
  <si>
    <t>France*</t>
  </si>
  <si>
    <t>Romania*</t>
  </si>
  <si>
    <t>Spain*</t>
  </si>
  <si>
    <t>Estonia*</t>
  </si>
  <si>
    <t>Italy*</t>
  </si>
  <si>
    <t>Greece*</t>
  </si>
  <si>
    <t>Hungary*</t>
  </si>
  <si>
    <t>Malawi*</t>
  </si>
  <si>
    <t>Cyprus*</t>
  </si>
  <si>
    <t>Singapore*</t>
  </si>
  <si>
    <t>Germany*</t>
  </si>
  <si>
    <t>Belgium*</t>
  </si>
  <si>
    <t>Israel*</t>
  </si>
  <si>
    <t>Ireland*</t>
  </si>
  <si>
    <t>Netherlands*</t>
  </si>
  <si>
    <t>Croatia*</t>
  </si>
  <si>
    <t>Finland*</t>
  </si>
  <si>
    <t>Denmark*</t>
  </si>
  <si>
    <t>Barbados*</t>
  </si>
  <si>
    <t>United Kingdom*</t>
  </si>
  <si>
    <t>Norway*</t>
  </si>
  <si>
    <t>Sweden*</t>
  </si>
  <si>
    <t>Zimbabwe*</t>
  </si>
  <si>
    <t>Iceland*</t>
  </si>
  <si>
    <t>Switzerland*</t>
  </si>
  <si>
    <t>Hong Kong*</t>
  </si>
  <si>
    <t xml:space="preserve">Iran </t>
  </si>
  <si>
    <t xml:space="preserve">Venezuela </t>
  </si>
  <si>
    <t xml:space="preserve">Libya </t>
  </si>
  <si>
    <t xml:space="preserve">Angola </t>
  </si>
  <si>
    <t xml:space="preserve">Turkmenistan </t>
  </si>
  <si>
    <t xml:space="preserve">Azerbaijan </t>
  </si>
  <si>
    <t xml:space="preserve">Bahrain </t>
  </si>
  <si>
    <t xml:space="preserve">Kazakhstan </t>
  </si>
  <si>
    <t xml:space="preserve">Trinidad &amp; Tobago </t>
  </si>
  <si>
    <t xml:space="preserve">Tunisia </t>
  </si>
  <si>
    <t xml:space="preserve">Syria </t>
  </si>
  <si>
    <t xml:space="preserve">Haiti </t>
  </si>
  <si>
    <t xml:space="preserve">Bangladesh </t>
  </si>
  <si>
    <t xml:space="preserve">Gabon </t>
  </si>
  <si>
    <t xml:space="preserve">Ethiopia </t>
  </si>
  <si>
    <t xml:space="preserve">Senegal </t>
  </si>
  <si>
    <t xml:space="preserve">Cuba </t>
  </si>
  <si>
    <t xml:space="preserve">Maldives </t>
  </si>
  <si>
    <t xml:space="preserve">Paraguay </t>
  </si>
  <si>
    <t xml:space="preserve">DR Congo </t>
  </si>
  <si>
    <t xml:space="preserve">Mali </t>
  </si>
  <si>
    <t xml:space="preserve">Afghanistan </t>
  </si>
  <si>
    <t xml:space="preserve">Uzbekistan </t>
  </si>
  <si>
    <t xml:space="preserve">Dominica </t>
  </si>
  <si>
    <t xml:space="preserve">Guinea </t>
  </si>
  <si>
    <t xml:space="preserve">Central African Rep. </t>
  </si>
  <si>
    <t xml:space="preserve">Sudan </t>
  </si>
  <si>
    <t xml:space="preserve">Botswana </t>
  </si>
  <si>
    <t xml:space="preserve">Morocco </t>
  </si>
  <si>
    <t xml:space="preserve">Swaziland </t>
  </si>
  <si>
    <t xml:space="preserve">Liberia </t>
  </si>
  <si>
    <t xml:space="preserve">Bhutan </t>
  </si>
  <si>
    <t xml:space="preserve">Bahamas </t>
  </si>
  <si>
    <t xml:space="preserve">Mongolia </t>
  </si>
  <si>
    <t xml:space="preserve">Uganda </t>
  </si>
  <si>
    <t xml:space="preserve">Burundi </t>
  </si>
  <si>
    <t xml:space="preserve">Wallis and Futuna </t>
  </si>
  <si>
    <t xml:space="preserve">San Marino </t>
  </si>
  <si>
    <t xml:space="preserve">Nigeria </t>
  </si>
  <si>
    <t xml:space="preserve">Seychelles </t>
  </si>
  <si>
    <t xml:space="preserve">Albania </t>
  </si>
  <si>
    <t xml:space="preserve">Liechtenstein </t>
  </si>
  <si>
    <t xml:space="preserve">Monaco </t>
  </si>
  <si>
    <t>https://www.globalpetrolprices.com/diesel_prices/</t>
  </si>
  <si>
    <t>Country name</t>
  </si>
  <si>
    <t>Source country name</t>
  </si>
  <si>
    <t>USD/liter</t>
  </si>
  <si>
    <t>Saudi Arabia</t>
  </si>
  <si>
    <t>Algeria</t>
  </si>
  <si>
    <t>Kuwait</t>
  </si>
  <si>
    <t>Egypt</t>
  </si>
  <si>
    <t>Ecuador</t>
  </si>
  <si>
    <t>Malaysia</t>
  </si>
  <si>
    <t>Bolivia</t>
  </si>
  <si>
    <t>Qatar</t>
  </si>
  <si>
    <t>Colombia</t>
  </si>
  <si>
    <t>Oman</t>
  </si>
  <si>
    <t>Kyrgyzstan</t>
  </si>
  <si>
    <t>Suriname</t>
  </si>
  <si>
    <t>Russia</t>
  </si>
  <si>
    <t>Taiwan</t>
  </si>
  <si>
    <t>Cameroon</t>
  </si>
  <si>
    <t>Ivory Coast</t>
  </si>
  <si>
    <t>Belarus</t>
  </si>
  <si>
    <t>Thailand</t>
  </si>
  <si>
    <t>Vietnam</t>
  </si>
  <si>
    <t>Burkina Faso</t>
  </si>
  <si>
    <t>Benin</t>
  </si>
  <si>
    <t>Jordan</t>
  </si>
  <si>
    <t>Dominican Republic</t>
  </si>
  <si>
    <t>Japan</t>
  </si>
  <si>
    <t>El Salvador</t>
  </si>
  <si>
    <t>Puerto Rico</t>
  </si>
  <si>
    <t>Pakistan</t>
  </si>
  <si>
    <t>Kenya</t>
  </si>
  <si>
    <t>United Arab Emirates</t>
  </si>
  <si>
    <t>Argentina</t>
  </si>
  <si>
    <t>Panama</t>
  </si>
  <si>
    <t>Guatemala</t>
  </si>
  <si>
    <t>Peru</t>
  </si>
  <si>
    <t>India</t>
  </si>
  <si>
    <t>Mexico</t>
  </si>
  <si>
    <t>Sri Lanka</t>
  </si>
  <si>
    <t>Madagascar</t>
  </si>
  <si>
    <t>China</t>
  </si>
  <si>
    <t>Mauritius</t>
  </si>
  <si>
    <t>Honduras</t>
  </si>
  <si>
    <t>Nicaragua</t>
  </si>
  <si>
    <t>Cambodia</t>
  </si>
  <si>
    <t>Grenada</t>
  </si>
  <si>
    <t>Chile</t>
  </si>
  <si>
    <t>Malta</t>
  </si>
  <si>
    <t>Laos</t>
  </si>
  <si>
    <t>Guyana</t>
  </si>
  <si>
    <t>Turkey</t>
  </si>
  <si>
    <t>USA</t>
  </si>
  <si>
    <t>Philippines</t>
  </si>
  <si>
    <t>Namibia</t>
  </si>
  <si>
    <t>Indonesia</t>
  </si>
  <si>
    <t>Burma</t>
  </si>
  <si>
    <t>Togo</t>
  </si>
  <si>
    <t>Moldova</t>
  </si>
  <si>
    <t>Nepal</t>
  </si>
  <si>
    <t>Mozambique</t>
  </si>
  <si>
    <t>Lebanon</t>
  </si>
  <si>
    <t>Canada</t>
  </si>
  <si>
    <t>Lesotho</t>
  </si>
  <si>
    <t>Tanzania</t>
  </si>
  <si>
    <t>Sierra Leone</t>
  </si>
  <si>
    <t>Australia</t>
  </si>
  <si>
    <t>Ukraine</t>
  </si>
  <si>
    <t>Curacao</t>
  </si>
  <si>
    <t>Brazil</t>
  </si>
  <si>
    <t>Saint Lucia</t>
  </si>
  <si>
    <t>South Africa</t>
  </si>
  <si>
    <t>Montenegro</t>
  </si>
  <si>
    <t>Northern Macedonia</t>
  </si>
  <si>
    <t>Costa Rica</t>
  </si>
  <si>
    <t>South Korea</t>
  </si>
  <si>
    <t>Aruba</t>
  </si>
  <si>
    <t>Poland</t>
  </si>
  <si>
    <t>Rwanda</t>
  </si>
  <si>
    <t>Cape Verde</t>
  </si>
  <si>
    <t>Ghana</t>
  </si>
  <si>
    <t>New Zealand</t>
  </si>
  <si>
    <t>Georgia</t>
  </si>
  <si>
    <t>Uruguay</t>
  </si>
  <si>
    <t>Mayotte</t>
  </si>
  <si>
    <t>Fiji</t>
  </si>
  <si>
    <t>Andorra</t>
  </si>
  <si>
    <t>Slovenia</t>
  </si>
  <si>
    <t>Bulgaria</t>
  </si>
  <si>
    <t>Bosnia &amp; Herz.</t>
  </si>
  <si>
    <t>Zambia</t>
  </si>
  <si>
    <t>Luxembourg</t>
  </si>
  <si>
    <t>Portugal</t>
  </si>
  <si>
    <t>Belize</t>
  </si>
  <si>
    <t>Lithuania</t>
  </si>
  <si>
    <t>Czech Republic</t>
  </si>
  <si>
    <t>Latvia</t>
  </si>
  <si>
    <t>Serbia</t>
  </si>
  <si>
    <t>Jamaica</t>
  </si>
  <si>
    <t>Austria</t>
  </si>
  <si>
    <t>Slovakia</t>
  </si>
  <si>
    <t>Cayman Islands</t>
  </si>
  <si>
    <t>France</t>
  </si>
  <si>
    <t>Romania</t>
  </si>
  <si>
    <t>Spain</t>
  </si>
  <si>
    <t>Estonia</t>
  </si>
  <si>
    <t>Italy</t>
  </si>
  <si>
    <t>Greece</t>
  </si>
  <si>
    <t>Hungary</t>
  </si>
  <si>
    <t>Malawi</t>
  </si>
  <si>
    <t>Cyprus</t>
  </si>
  <si>
    <t>Albania</t>
  </si>
  <si>
    <t>Singapore</t>
  </si>
  <si>
    <t>Germany</t>
  </si>
  <si>
    <t>Belgium</t>
  </si>
  <si>
    <t>Liechtenstein</t>
  </si>
  <si>
    <t>Israel</t>
  </si>
  <si>
    <t>Ireland</t>
  </si>
  <si>
    <t>Netherlands</t>
  </si>
  <si>
    <t>Croatia</t>
  </si>
  <si>
    <t>Finland</t>
  </si>
  <si>
    <t>Denmark</t>
  </si>
  <si>
    <t>Barbados</t>
  </si>
  <si>
    <t>United Kingdom</t>
  </si>
  <si>
    <t>Norway</t>
  </si>
  <si>
    <t>Sweden</t>
  </si>
  <si>
    <t>Zimbabwe</t>
  </si>
  <si>
    <t>Iceland</t>
  </si>
  <si>
    <t>Switzerland</t>
  </si>
  <si>
    <t>Hong Kong</t>
  </si>
  <si>
    <t>Visa</t>
  </si>
  <si>
    <t>CDP</t>
  </si>
  <si>
    <t>Diesel Price</t>
  </si>
  <si>
    <t>Minimum range required</t>
  </si>
  <si>
    <t>Morocco</t>
  </si>
  <si>
    <t>Country Dashboard</t>
  </si>
  <si>
    <t>Senegal</t>
  </si>
  <si>
    <t>Required</t>
  </si>
  <si>
    <t>Gambia</t>
  </si>
  <si>
    <t>Guinea-Bissau</t>
  </si>
  <si>
    <t>Liberia</t>
  </si>
  <si>
    <t>Guinea</t>
  </si>
  <si>
    <t>Nigeria</t>
  </si>
  <si>
    <t>Equatorial Guinea</t>
  </si>
  <si>
    <t>Gabon</t>
  </si>
  <si>
    <t>Congo</t>
  </si>
  <si>
    <t>DR Congo</t>
  </si>
  <si>
    <t>Angola</t>
  </si>
  <si>
    <t>Botswana</t>
  </si>
  <si>
    <t>Uganda</t>
  </si>
  <si>
    <t>Burundi</t>
  </si>
  <si>
    <t>Ethiopia</t>
  </si>
  <si>
    <t>Iran</t>
  </si>
  <si>
    <t>Venezuela</t>
  </si>
  <si>
    <t>Libya</t>
  </si>
  <si>
    <t>Turkmenistan</t>
  </si>
  <si>
    <t>Azerbaijan</t>
  </si>
  <si>
    <t>Bahrain</t>
  </si>
  <si>
    <t>Kazakhstan</t>
  </si>
  <si>
    <t>Trinidad &amp; Tobago</t>
  </si>
  <si>
    <t>Tunisia</t>
  </si>
  <si>
    <t>Syria</t>
  </si>
  <si>
    <t>Haiti</t>
  </si>
  <si>
    <t>Bangladesh</t>
  </si>
  <si>
    <t>Cuba</t>
  </si>
  <si>
    <t>Maldives</t>
  </si>
  <si>
    <t>Paraguay</t>
  </si>
  <si>
    <t>Mali</t>
  </si>
  <si>
    <t>Afghanistan</t>
  </si>
  <si>
    <t>Uzbekistan</t>
  </si>
  <si>
    <t>Dominica</t>
  </si>
  <si>
    <t>Central African Rep.</t>
  </si>
  <si>
    <t>Sudan</t>
  </si>
  <si>
    <t>Swaziland</t>
  </si>
  <si>
    <t>Bhutan</t>
  </si>
  <si>
    <t>Bahamas</t>
  </si>
  <si>
    <t>Mongolia</t>
  </si>
  <si>
    <t>Wallis and Futuna</t>
  </si>
  <si>
    <t>San Marino</t>
  </si>
  <si>
    <t>Seychelles</t>
  </si>
  <si>
    <t>Monaco</t>
  </si>
  <si>
    <t>Recommended</t>
  </si>
  <si>
    <t>Yes if shipping</t>
  </si>
  <si>
    <t>Minimum distance (km)</t>
  </si>
  <si>
    <t>&lt;450 km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</si>
  <si>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</si>
  <si>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</si>
  <si>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</si>
  <si>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</si>
  <si>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</si>
  <si>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</si>
  <si>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</si>
  <si>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</si>
  <si>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</si>
  <si>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</si>
  <si>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</si>
  <si>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</si>
  <si>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https://climateknowledgeportal.worldbank.org/country/senegal/climate-data-historical#:~:text=Two%20distinct%20seasons%20characterize%20Senegal%27s,average%20of%201200%20mm%2Fyear.</t>
  </si>
  <si>
    <t>SUM</t>
  </si>
  <si>
    <t>Planned month</t>
  </si>
  <si>
    <t>https://www.travelriskmap.com/#/planner/map/security</t>
  </si>
  <si>
    <t>Low</t>
  </si>
  <si>
    <t>Medium</t>
  </si>
  <si>
    <t>High</t>
  </si>
  <si>
    <t>Extreme</t>
  </si>
  <si>
    <t>Notes</t>
  </si>
  <si>
    <t>Highest</t>
  </si>
  <si>
    <t>Security</t>
  </si>
  <si>
    <t>Western Sahara Medium</t>
  </si>
  <si>
    <t>Border with Mali extreme</t>
  </si>
  <si>
    <t>Border regions medium</t>
  </si>
  <si>
    <t>High at borders with Liberia, Mali, Burkina Faso</t>
  </si>
  <si>
    <t>High in region east of Ouadane/Tidjikja/Kiffa</t>
  </si>
  <si>
    <t>High at border with Burkina Faso</t>
  </si>
  <si>
    <t>High at border with Burkina Faso, Niger</t>
  </si>
  <si>
    <t>Mostly high. Extreme in norteast</t>
  </si>
  <si>
    <t>Diesel prices</t>
  </si>
  <si>
    <t>Rain map</t>
  </si>
  <si>
    <t>Risk map</t>
  </si>
  <si>
    <t>Health</t>
  </si>
  <si>
    <t>Diesel quality</t>
  </si>
  <si>
    <t>Diesel quaity</t>
  </si>
  <si>
    <t>Quality</t>
  </si>
  <si>
    <t>&gt; 5,000 &amp; Above</t>
  </si>
  <si>
    <t>&gt; 2000 - 5000</t>
  </si>
  <si>
    <t>&gt; 500 - 2000</t>
  </si>
  <si>
    <t>15 &amp; Below*</t>
  </si>
  <si>
    <t>&gt;15 - 50</t>
  </si>
  <si>
    <t>&gt; 50 - 500</t>
  </si>
  <si>
    <t>Sulphur in parts per million (ppm)</t>
  </si>
  <si>
    <t>https://www.unep.org/global-sulphur-levels</t>
  </si>
  <si>
    <t>On arrival - tbc</t>
  </si>
  <si>
    <t>Visa required - tbc</t>
  </si>
  <si>
    <t>Phone number</t>
  </si>
  <si>
    <t>Contact name</t>
  </si>
  <si>
    <t>Comments</t>
  </si>
  <si>
    <t>022 906 18 40</t>
  </si>
  <si>
    <t>022 731 65 55</t>
  </si>
  <si>
    <t>On arrival</t>
  </si>
  <si>
    <t>Double entry</t>
  </si>
  <si>
    <t>Documents required</t>
  </si>
  <si>
    <t>Yellow fever certificate</t>
  </si>
  <si>
    <t>eVisa link</t>
  </si>
  <si>
    <t>https://www.paf.gov.gn/visa</t>
  </si>
  <si>
    <t>Visa in Dakar?</t>
  </si>
  <si>
    <t>eVisa / Embassy in Dakar</t>
  </si>
  <si>
    <t>022 717 02 50</t>
  </si>
  <si>
    <t>Multiple visa</t>
  </si>
  <si>
    <t>Visa in Dakar or Guinea</t>
  </si>
  <si>
    <t>Lady recommends getting visa in CH to avoid any issues with double entry</t>
  </si>
  <si>
    <t xml:space="preserve">022 919 04 50 </t>
  </si>
  <si>
    <t>On arrival? - tbc</t>
  </si>
  <si>
    <t>Visa in Togo?</t>
  </si>
  <si>
    <t>Unclear</t>
  </si>
  <si>
    <t>Visa in Benin?</t>
  </si>
  <si>
    <t>Visa in Ghana?</t>
  </si>
  <si>
    <t xml:space="preserve">eVisa / Visa on arrival[236] </t>
  </si>
  <si>
    <t>Visa requirement</t>
  </si>
  <si>
    <t>Visa required[6]</t>
  </si>
  <si>
    <t>Visa not required[7]</t>
  </si>
  <si>
    <t>Visa required[8]</t>
  </si>
  <si>
    <t>Visa not required[9]</t>
  </si>
  <si>
    <t>eVisa[10][11]</t>
  </si>
  <si>
    <t>Visa not required[14]</t>
  </si>
  <si>
    <t>Visa not required[15]</t>
  </si>
  <si>
    <t>Visa not required[16]</t>
  </si>
  <si>
    <t>eVisitor[17]</t>
  </si>
  <si>
    <t>Visa not required[18]</t>
  </si>
  <si>
    <t>eVisa[19]</t>
  </si>
  <si>
    <t>Visa not required[21]</t>
  </si>
  <si>
    <t>eVisa / Visa on arrival[22]</t>
  </si>
  <si>
    <t>Visa on arrival[23]</t>
  </si>
  <si>
    <t>Visa not required[24]</t>
  </si>
  <si>
    <t>Visa not required[25]</t>
  </si>
  <si>
    <t>Visa not required[26]</t>
  </si>
  <si>
    <t>Visa not required[27]</t>
  </si>
  <si>
    <t>eVisa / Visa on arrival[28][29]</t>
  </si>
  <si>
    <t>Visa required[30]</t>
  </si>
  <si>
    <t>Visa not required[31]</t>
  </si>
  <si>
    <t>Visa not required[32]</t>
  </si>
  <si>
    <t>Visa not required[33]</t>
  </si>
  <si>
    <t>Visa not required[34]</t>
  </si>
  <si>
    <t>Visa not required[35]</t>
  </si>
  <si>
    <t>Visa not required[36]</t>
  </si>
  <si>
    <t>Visa on arrival[37]</t>
  </si>
  <si>
    <t>Visa required[38]</t>
  </si>
  <si>
    <t>eVisa / Visa on arrival[39]</t>
  </si>
  <si>
    <t>Visa required[41]</t>
  </si>
  <si>
    <t>Visa not required[42]</t>
  </si>
  <si>
    <t>Visa not required[44]</t>
  </si>
  <si>
    <t>Visa required[45]</t>
  </si>
  <si>
    <t>Visa required[46]</t>
  </si>
  <si>
    <t>Visa not required[47]</t>
  </si>
  <si>
    <t>Visa required[48]</t>
  </si>
  <si>
    <t>Visa not required[51]</t>
  </si>
  <si>
    <t>Visa on arrival[52]</t>
  </si>
  <si>
    <t>Visa required[53]</t>
  </si>
  <si>
    <t>Visa required[54]</t>
  </si>
  <si>
    <t>Visa not required[55]</t>
  </si>
  <si>
    <t>eVisa[56]</t>
  </si>
  <si>
    <t>Visa not required[57]</t>
  </si>
  <si>
    <t>Tourist Card required[58]</t>
  </si>
  <si>
    <t>Visa not required[59]</t>
  </si>
  <si>
    <t>Visa not required[60]</t>
  </si>
  <si>
    <t>Visa not required[61]</t>
  </si>
  <si>
    <t>eVisa[62]</t>
  </si>
  <si>
    <t>Visa not required[63]</t>
  </si>
  <si>
    <t>Visa not required[64]</t>
  </si>
  <si>
    <t>Visa not required[65]</t>
  </si>
  <si>
    <t>eVisa / Visa on arrival[66][67]</t>
  </si>
  <si>
    <t>Visa not required[68]</t>
  </si>
  <si>
    <t>Visa required[69]</t>
  </si>
  <si>
    <t>Visa required[70]</t>
  </si>
  <si>
    <t>Visa not required[71]</t>
  </si>
  <si>
    <t>Visa not required[72]</t>
  </si>
  <si>
    <t>eVisa / Visa on arrival[73]</t>
  </si>
  <si>
    <t>Visa not required[76]</t>
  </si>
  <si>
    <t>Visa not required[77]</t>
  </si>
  <si>
    <t>Visa not required[78]</t>
  </si>
  <si>
    <t>eVisa[79]</t>
  </si>
  <si>
    <t>Visa required[80][81]</t>
  </si>
  <si>
    <t>Visa not required[82]</t>
  </si>
  <si>
    <t>Visa not required[83]</t>
  </si>
  <si>
    <t>Visa required[84]</t>
  </si>
  <si>
    <t>Visa not required[85]</t>
  </si>
  <si>
    <t>Visa not required[86]</t>
  </si>
  <si>
    <t>Visa not required[88]</t>
  </si>
  <si>
    <t>eVisa[89]</t>
  </si>
  <si>
    <t>eVisa / Visa on arrival[90]</t>
  </si>
  <si>
    <t>Visa not required[91]</t>
  </si>
  <si>
    <t>Visa not required[92]</t>
  </si>
  <si>
    <t>Visa not required[93]</t>
  </si>
  <si>
    <t>Visa not required[94]</t>
  </si>
  <si>
    <t>Visa not required[95]</t>
  </si>
  <si>
    <t>e-Visa[96]</t>
  </si>
  <si>
    <t>Visa not required[98]</t>
  </si>
  <si>
    <t>Visa on arrival[99]</t>
  </si>
  <si>
    <t>Visa required[101]</t>
  </si>
  <si>
    <t>Visa not required[102]</t>
  </si>
  <si>
    <t>Visa not required[103]</t>
  </si>
  <si>
    <t>Visa not required[104]</t>
  </si>
  <si>
    <t>Visa not required[105]</t>
  </si>
  <si>
    <t>Visa not required[106]</t>
  </si>
  <si>
    <t>Visa on arrival[107]</t>
  </si>
  <si>
    <t>Visa not required[109]</t>
  </si>
  <si>
    <t>eVisa[110]</t>
  </si>
  <si>
    <t>Visa not required[111]</t>
  </si>
  <si>
    <t>Visa required[112]</t>
  </si>
  <si>
    <t>Visa not required[113]</t>
  </si>
  <si>
    <t>eVisa / Visa on arrival[114]</t>
  </si>
  <si>
    <t>Visa not required[115]</t>
  </si>
  <si>
    <t>Visa not required[116]</t>
  </si>
  <si>
    <t>Visa not required[117]</t>
  </si>
  <si>
    <t>Visa on arrival[118]</t>
  </si>
  <si>
    <t>Visa not required[119]</t>
  </si>
  <si>
    <t>Visa required[120]</t>
  </si>
  <si>
    <t>Visa required[121]</t>
  </si>
  <si>
    <t>Visa not required[122]</t>
  </si>
  <si>
    <t>Visa not required[123]</t>
  </si>
  <si>
    <t>Visa not required[124]</t>
  </si>
  <si>
    <t>eVisa / Visa on arrival[125]</t>
  </si>
  <si>
    <t>eVisa / Visa on arrival[126][127]</t>
  </si>
  <si>
    <t>Visa not required[128]</t>
  </si>
  <si>
    <t>Visa on arrival[129]</t>
  </si>
  <si>
    <t>Visa required[130]</t>
  </si>
  <si>
    <t>Visa not required[131]</t>
  </si>
  <si>
    <t>Visa on arrival[132]</t>
  </si>
  <si>
    <t>Visa on arrival[133]</t>
  </si>
  <si>
    <t>Visa not required[134]</t>
  </si>
  <si>
    <t>Visa not required[135]</t>
  </si>
  <si>
    <t>Visa not required[136]</t>
  </si>
  <si>
    <t>Visa not required[137]</t>
  </si>
  <si>
    <t>Visa not required[138]</t>
  </si>
  <si>
    <t>Visa required[139]</t>
  </si>
  <si>
    <t>Visa not required[140]</t>
  </si>
  <si>
    <t>Visa not required[141]</t>
  </si>
  <si>
    <t>Visa on arrival[142]</t>
  </si>
  <si>
    <t>eVisa / Free visa on arrival[143]</t>
  </si>
  <si>
    <t>Visa not required[144]</t>
  </si>
  <si>
    <t>Visa required[145]</t>
  </si>
  <si>
    <t>Visa on arrival[146]</t>
  </si>
  <si>
    <t>Visa not required[147]</t>
  </si>
  <si>
    <t>Electronic Travel Authority[148]</t>
  </si>
  <si>
    <t>Visa not required[151]</t>
  </si>
  <si>
    <t>Visa required[152]</t>
  </si>
  <si>
    <t>Visa required[153]</t>
  </si>
  <si>
    <t>Visa not required[154]</t>
  </si>
  <si>
    <t>Visa not required[155]</t>
  </si>
  <si>
    <t>eVisa[156]</t>
  </si>
  <si>
    <t>Electronic Travel Authorization[157]</t>
  </si>
  <si>
    <t>Visa not required[161]</t>
  </si>
  <si>
    <t>Visa not required[162]</t>
  </si>
  <si>
    <t>eVisa / Free visa on arrival[163]</t>
  </si>
  <si>
    <t>Visa not required[164]</t>
  </si>
  <si>
    <t>Visa not required[165]</t>
  </si>
  <si>
    <t>Visa not required[167]</t>
  </si>
  <si>
    <t>Visa not required[168]</t>
  </si>
  <si>
    <t>Visa not required[169]</t>
  </si>
  <si>
    <t>Visa not required[170]</t>
  </si>
  <si>
    <t>Visa not required[171]</t>
  </si>
  <si>
    <t>eVisa[172]</t>
  </si>
  <si>
    <t>eVisa / Visa on arrival[174]</t>
  </si>
  <si>
    <t>Visa not required[175]</t>
  </si>
  <si>
    <t>Visa not required[176]</t>
  </si>
  <si>
    <t>Visa not required[177]</t>
  </si>
  <si>
    <t>Visa not required[178]</t>
  </si>
  <si>
    <t>Visa not required[179]</t>
  </si>
  <si>
    <t>Visa not required[180]</t>
  </si>
  <si>
    <t>eVisa / Visa on arrival[183][184]</t>
  </si>
  <si>
    <t>Visa on arrival[185]</t>
  </si>
  <si>
    <t>Visa not required[186]</t>
  </si>
  <si>
    <t>Visa not required[187]</t>
  </si>
  <si>
    <t>Visa required[188]</t>
  </si>
  <si>
    <t>Visa not required[189]</t>
  </si>
  <si>
    <t>Visa not required[190]</t>
  </si>
  <si>
    <t>Visa not required[191]</t>
  </si>
  <si>
    <t>Visa not required[192]</t>
  </si>
  <si>
    <t>Visa on arrival[193]</t>
  </si>
  <si>
    <t>Visa not required[194]</t>
  </si>
  <si>
    <t>Electronic Visa[195]</t>
  </si>
  <si>
    <t>Visa not required[197]</t>
  </si>
  <si>
    <t>eVisa / Visa on arrival[198]</t>
  </si>
  <si>
    <t>Visa required[199]</t>
  </si>
  <si>
    <t>E-tourist card[200]</t>
  </si>
  <si>
    <t>Visa not required[202]</t>
  </si>
  <si>
    <t>Visa required[203]</t>
  </si>
  <si>
    <t>Visa not required[204]</t>
  </si>
  <si>
    <t>Visa not required[205]</t>
  </si>
  <si>
    <t>eVisa / Visa on arrival[207][208]</t>
  </si>
  <si>
    <t>Visa not required[209]</t>
  </si>
  <si>
    <t>Visa not required[210]</t>
  </si>
  <si>
    <t>Visa on arrival[211]</t>
  </si>
  <si>
    <t>Visa not required[212]</t>
  </si>
  <si>
    <t>Visa not required[213]</t>
  </si>
  <si>
    <t>Visa not required[214]</t>
  </si>
  <si>
    <t>Visa not required[215]</t>
  </si>
  <si>
    <t>Visa required[217]</t>
  </si>
  <si>
    <t>Visa not required[218]</t>
  </si>
  <si>
    <t>eVisa / Visa on arrival[219]</t>
  </si>
  <si>
    <t>Visa not required[221]</t>
  </si>
  <si>
    <t>Visa not required[222]</t>
  </si>
  <si>
    <t>Visa not required[224]</t>
  </si>
  <si>
    <t>Visa Waiver Program[226]</t>
  </si>
  <si>
    <t>Visa not required[228]</t>
  </si>
  <si>
    <t>Visa not required[229]</t>
  </si>
  <si>
    <t>Visa not required[230]</t>
  </si>
  <si>
    <t>Visa not required[231]</t>
  </si>
  <si>
    <t>Visa not required[232]</t>
  </si>
  <si>
    <t>eVisa[233]</t>
  </si>
  <si>
    <t>Visa required[234]</t>
  </si>
  <si>
    <t>eVisa / Visa on arrival[235]</t>
  </si>
  <si>
    <t>Wikipedia information</t>
  </si>
  <si>
    <t>Country</t>
  </si>
  <si>
    <t>AntiguaandBarbuda</t>
  </si>
  <si>
    <t>Armenia</t>
  </si>
  <si>
    <t>BosniaandHerzegovina</t>
  </si>
  <si>
    <t>Brunei</t>
  </si>
  <si>
    <t>CapeVerde</t>
  </si>
  <si>
    <t>CentralAfricanRepublic</t>
  </si>
  <si>
    <t>Chad</t>
  </si>
  <si>
    <t>Comoros</t>
  </si>
  <si>
    <t>CostaRica</t>
  </si>
  <si>
    <t>CzechRepublic</t>
  </si>
  <si>
    <t>Djibouti</t>
  </si>
  <si>
    <t>DominicanRepublic</t>
  </si>
  <si>
    <t>ElSalvador</t>
  </si>
  <si>
    <t>Eritrea</t>
  </si>
  <si>
    <t>Eswatini</t>
  </si>
  <si>
    <t>Iraq</t>
  </si>
  <si>
    <t>Kiribati</t>
  </si>
  <si>
    <t>NorthKorea</t>
  </si>
  <si>
    <t>SouthKorea</t>
  </si>
  <si>
    <t>MarshallIslands</t>
  </si>
  <si>
    <t>Mauritania</t>
  </si>
  <si>
    <t>Micronesia</t>
  </si>
  <si>
    <t>Myanmar</t>
  </si>
  <si>
    <t>Nauru</t>
  </si>
  <si>
    <t>NewZealand</t>
  </si>
  <si>
    <t>Niger</t>
  </si>
  <si>
    <t>NorthMacedonia</t>
  </si>
  <si>
    <t>Palau</t>
  </si>
  <si>
    <t>PapuaNewGuinea</t>
  </si>
  <si>
    <t>SaintKittsandNevis</t>
  </si>
  <si>
    <t>SaintLucia</t>
  </si>
  <si>
    <t>SaintVincentandtheGrenadines</t>
  </si>
  <si>
    <t>Samoa</t>
  </si>
  <si>
    <t>SanMarino</t>
  </si>
  <si>
    <t>SãoToméandPríncipe</t>
  </si>
  <si>
    <t>SaudiArabia</t>
  </si>
  <si>
    <t>SolomonIslands</t>
  </si>
  <si>
    <t>Somalia</t>
  </si>
  <si>
    <t>SouthSudan</t>
  </si>
  <si>
    <t>SriLanka</t>
  </si>
  <si>
    <t>Tajikistan</t>
  </si>
  <si>
    <t>Timor-Leste</t>
  </si>
  <si>
    <t>Tonga</t>
  </si>
  <si>
    <t>TrinidadandTobago</t>
  </si>
  <si>
    <t>Tuvalu</t>
  </si>
  <si>
    <t>UnitedArabEmirates</t>
  </si>
  <si>
    <t>UnitedKingdom</t>
  </si>
  <si>
    <t>UnitedStates</t>
  </si>
  <si>
    <t>Vanuatu</t>
  </si>
  <si>
    <t>VaticanCity</t>
  </si>
  <si>
    <t>Yemen</t>
  </si>
  <si>
    <t>Electronic visa holders must arrive via Libreville International Airport.</t>
  </si>
  <si>
    <t>eVisa only if flying</t>
  </si>
  <si>
    <t>Visitors who have been granted an online pre-visa or have requested a pre-visa from an Angolan consulate abroad are issued a visa upon arrival at the country's border crossings.</t>
  </si>
  <si>
    <t>Wikipedia comment</t>
  </si>
  <si>
    <t>https://evisa.bj/</t>
  </si>
  <si>
    <t>eVisa / on arrival - tbc</t>
  </si>
  <si>
    <t>Mostly medium. High at border with Nigeria</t>
  </si>
  <si>
    <t>Extreme at costal border with Tanzania</t>
  </si>
  <si>
    <t>High at costal border with Mozambique</t>
  </si>
  <si>
    <t>High at border with DR Congo</t>
  </si>
  <si>
    <t>Medium at border with DR Congo</t>
  </si>
  <si>
    <t>High west of Kinshasa; extreme at border with Uganda, Rwanda, Burundi, Tanzania</t>
  </si>
  <si>
    <t>High in northern half</t>
  </si>
  <si>
    <t>High in most of country</t>
  </si>
  <si>
    <t>Average</t>
  </si>
  <si>
    <t>Sec Risk</t>
  </si>
  <si>
    <t>Health Risk</t>
  </si>
  <si>
    <t>Very Hgh</t>
  </si>
  <si>
    <t>Currency</t>
  </si>
  <si>
    <t>MAD</t>
  </si>
  <si>
    <t>CFA</t>
  </si>
  <si>
    <t>ouguiya, UM</t>
  </si>
  <si>
    <t>dalasi, D</t>
  </si>
  <si>
    <t>FX (1 EUR)</t>
  </si>
  <si>
    <t>Guinean Franc, GF</t>
  </si>
  <si>
    <t>Leone, Le</t>
  </si>
  <si>
    <t>Liberian dollar, L$</t>
  </si>
  <si>
    <t>cedi, C</t>
  </si>
  <si>
    <t>Cash - perhaps street</t>
  </si>
  <si>
    <t>Rain</t>
  </si>
  <si>
    <t>No need to go to risk regions</t>
  </si>
  <si>
    <t>No recent news found. Risk seems to have lowered (mainly theft / intercommunity conflict) - https://www.voanews.com/a/a-13-a-2003-03-03-1-20/395416.html</t>
  </si>
  <si>
    <t>Validity</t>
  </si>
  <si>
    <t>email address</t>
  </si>
  <si>
    <t xml:space="preserve">mission.senegal.gva@bluewin.ch </t>
  </si>
  <si>
    <t>No visa req for CH passport holders</t>
  </si>
  <si>
    <t>022 918 02 30; 022 918 02 36</t>
  </si>
  <si>
    <t>mission.mauritania.geneva@gmail.com</t>
  </si>
  <si>
    <t>Depends</t>
  </si>
  <si>
    <t>Ask for mutiple 3 months; otherwise twice transit visa</t>
  </si>
  <si>
    <t>Says eVisa is easier</t>
  </si>
  <si>
    <t>Need two single entry visas</t>
  </si>
  <si>
    <t>No visa required</t>
  </si>
  <si>
    <t>ambagbissaubrux@gmail.com</t>
  </si>
  <si>
    <t>+32 273 32 206</t>
  </si>
  <si>
    <t>Suggests to get Visa in Dakar</t>
  </si>
  <si>
    <t>022 715 09 30</t>
  </si>
  <si>
    <t>info@thegambiamissiongeneva.ch</t>
  </si>
  <si>
    <t>mission.guinea@ties.itu.int</t>
  </si>
  <si>
    <t>mission@sierraleonegeneva.ch</t>
  </si>
  <si>
    <t>022 519 22 74</t>
  </si>
  <si>
    <t>Get Visa in Dakar</t>
  </si>
  <si>
    <t>90 days</t>
  </si>
  <si>
    <t>3 months</t>
  </si>
  <si>
    <t>+33 147 63 58 55</t>
  </si>
  <si>
    <t>libem-paris@wanadoo.fr</t>
  </si>
  <si>
    <t>ATMs in urban areas</t>
  </si>
  <si>
    <t>CFA (XOF)</t>
  </si>
  <si>
    <t>Mostly cash. Ecobank ATM in Bissau</t>
  </si>
  <si>
    <t>Mostly cash (CFA, EUR). Ecobank ATMs</t>
  </si>
  <si>
    <t>Ecobank ATMs. Cash outside major cities</t>
  </si>
  <si>
    <r>
      <t xml:space="preserve">Mostly cash BNP, SG ATMS in Capital. </t>
    </r>
    <r>
      <rPr>
        <sz val="12"/>
        <color rgb="FFFF0000"/>
        <rFont val="Calibri (Body)_x0000_"/>
      </rPr>
      <t>DO NOT EXP. LOCAL FX</t>
    </r>
  </si>
  <si>
    <t>Money</t>
  </si>
  <si>
    <t>ATMs</t>
  </si>
  <si>
    <t>Mostly cash. Ecobank and Rokel ATM in Freetown</t>
  </si>
  <si>
    <t>Bring USD cash. Ecobank ATMs</t>
  </si>
  <si>
    <t>Get Visa in Dakar or Conakry</t>
  </si>
  <si>
    <t>Not required</t>
  </si>
  <si>
    <t>28 days</t>
  </si>
  <si>
    <t>Visa on arrival, ask CH embassy for attestation</t>
  </si>
  <si>
    <t>100mm+/month taken as rainy season</t>
  </si>
  <si>
    <t>On arrival / Dakar / Ziginchor</t>
  </si>
  <si>
    <t>FX inv x 1000</t>
  </si>
  <si>
    <t>Personal notel: 7 Days only!</t>
  </si>
  <si>
    <t>Updated:</t>
  </si>
  <si>
    <t>Source:</t>
  </si>
  <si>
    <t>Google</t>
  </si>
  <si>
    <t>Embassy in CH can issue an attestation for 20 Fr</t>
  </si>
  <si>
    <t>Consulate in Switzerland</t>
  </si>
  <si>
    <t>Only issued in home country?</t>
  </si>
  <si>
    <t>Information gathered from Wikipedia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</si>
</sst>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1"/>
      <color theme="1"/>
      <name val="Helvetica"/>
      <family val="2"/>
    </font>
    <font>
      <sz val="12"/>
      <name val="Calibri"/>
      <family val="2"/>
      <scheme val="minor"/>
    </font>
    <font>
      <sz val="12"/>
      <color rgb="FFFF0000"/>
      <name val="Calibri (Body)_x0000_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5" fillId="0" borderId="0" xfId="1"/>
    <xf numFmtId="0" fontId="4" fillId="0" borderId="0" xfId="0" applyFont="1"/>
    <xf numFmtId="0" fontId="3" fillId="0" borderId="0" xfId="0" applyFont="1"/>
    <xf numFmtId="0" fontId="1" fillId="0" borderId="0" xfId="0" applyFont="1"/>
    <xf numFmtId="0" fontId="0" fillId="0" borderId="2" xfId="0" applyFont="1" applyBorder="1"/>
    <xf numFmtId="0" fontId="0" fillId="0" borderId="3" xfId="0" applyFont="1" applyBorder="1"/>
    <xf numFmtId="0" fontId="6" fillId="2" borderId="2" xfId="0" applyFont="1" applyFill="1" applyBorder="1"/>
    <xf numFmtId="0" fontId="6" fillId="2" borderId="1" xfId="0" applyFont="1" applyFill="1" applyBorder="1" applyAlignment="1">
      <alignment textRotation="45"/>
    </xf>
    <xf numFmtId="0" fontId="6" fillId="2" borderId="0" xfId="0" applyFont="1" applyFill="1" applyBorder="1" applyAlignment="1">
      <alignment textRotation="45"/>
    </xf>
    <xf numFmtId="0" fontId="7" fillId="0" borderId="0" xfId="0" applyFont="1"/>
    <xf numFmtId="0" fontId="0" fillId="0" borderId="0" xfId="0" applyAlignment="1">
      <alignment horizontal="center"/>
    </xf>
    <xf numFmtId="15" fontId="0" fillId="0" borderId="0" xfId="0" applyNumberFormat="1"/>
    <xf numFmtId="14" fontId="0" fillId="0" borderId="0" xfId="0" applyNumberFormat="1"/>
    <xf numFmtId="0" fontId="8" fillId="0" borderId="0" xfId="0" applyFont="1"/>
    <xf numFmtId="0" fontId="9" fillId="0" borderId="0" xfId="0" applyFont="1"/>
    <xf numFmtId="0" fontId="0" fillId="4" borderId="0" xfId="0" applyFill="1"/>
    <xf numFmtId="0" fontId="0" fillId="0" borderId="0" xfId="0" applyFill="1"/>
    <xf numFmtId="0" fontId="0" fillId="5" borderId="0" xfId="0" applyFill="1"/>
    <xf numFmtId="0" fontId="0" fillId="0" borderId="4" xfId="0" applyFont="1" applyBorder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5" xfId="0" applyFont="1" applyBorder="1"/>
    <xf numFmtId="0" fontId="0" fillId="0" borderId="5" xfId="0" applyBorder="1"/>
    <xf numFmtId="0" fontId="0" fillId="0" borderId="1" xfId="0" applyFont="1" applyBorder="1"/>
    <xf numFmtId="0" fontId="6" fillId="2" borderId="1" xfId="0" applyFont="1" applyFill="1" applyBorder="1"/>
    <xf numFmtId="0" fontId="10" fillId="0" borderId="2" xfId="1" applyFont="1" applyBorder="1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6" fillId="3" borderId="0" xfId="0" applyFont="1" applyFill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12" fillId="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0"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</dxf>
    <dxf>
      <fill>
        <patternFill patternType="none">
          <fgColor indexed="64"/>
          <bgColor auto="1"/>
        </patternFill>
      </fill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0</xdr:row>
      <xdr:rowOff>0</xdr:rowOff>
    </xdr:from>
    <xdr:to>
      <xdr:col>4</xdr:col>
      <xdr:colOff>2057400</xdr:colOff>
      <xdr:row>7</xdr:row>
      <xdr:rowOff>12700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96CCAA3-B0F6-4A4B-A231-C98F4AD03D61}"/>
            </a:ext>
          </a:extLst>
        </xdr:cNvPr>
        <xdr:cNvSpPr/>
      </xdr:nvSpPr>
      <xdr:spPr>
        <a:xfrm>
          <a:off x="1485900" y="0"/>
          <a:ext cx="4089400" cy="1435100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chemeClr val="bg1"/>
              </a:solidFill>
            </a:rPr>
            <a:t>Thi</a:t>
          </a:r>
          <a:r>
            <a:rPr lang="en-US" sz="1600" b="1" baseline="0">
              <a:solidFill>
                <a:schemeClr val="bg1"/>
              </a:solidFill>
            </a:rPr>
            <a:t>s file is intended to provide a template of format and structure only. Data is specific to my situation and needs to be updated / adjusted according to your needs.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Personal use only.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12700</xdr:rowOff>
    </xdr:from>
    <xdr:to>
      <xdr:col>3</xdr:col>
      <xdr:colOff>1778000</xdr:colOff>
      <xdr:row>7</xdr:row>
      <xdr:rowOff>25400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0A7D2C5-70A1-2449-8EB7-072EE2B311BE}"/>
            </a:ext>
          </a:extLst>
        </xdr:cNvPr>
        <xdr:cNvSpPr/>
      </xdr:nvSpPr>
      <xdr:spPr>
        <a:xfrm>
          <a:off x="1473200" y="12700"/>
          <a:ext cx="4089400" cy="1435100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chemeClr val="bg1"/>
              </a:solidFill>
            </a:rPr>
            <a:t>Thi</a:t>
          </a:r>
          <a:r>
            <a:rPr lang="en-US" sz="1600" b="1" baseline="0">
              <a:solidFill>
                <a:schemeClr val="bg1"/>
              </a:solidFill>
            </a:rPr>
            <a:t>s file is intended to provide a template of format and structure only. Data is specific to my situation and needs to be updated / adjusted according to your needs.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Personal use only.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8</xdr:col>
      <xdr:colOff>2298700</xdr:colOff>
      <xdr:row>5</xdr:row>
      <xdr:rowOff>25400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9D2039C-F6A4-E54C-BA8E-BA9C29B4C183}"/>
            </a:ext>
          </a:extLst>
        </xdr:cNvPr>
        <xdr:cNvSpPr/>
      </xdr:nvSpPr>
      <xdr:spPr>
        <a:xfrm>
          <a:off x="1536700" y="0"/>
          <a:ext cx="4089400" cy="1435100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chemeClr val="bg1"/>
              </a:solidFill>
            </a:rPr>
            <a:t>Thi</a:t>
          </a:r>
          <a:r>
            <a:rPr lang="en-US" sz="1600" b="1" baseline="0">
              <a:solidFill>
                <a:schemeClr val="bg1"/>
              </a:solidFill>
            </a:rPr>
            <a:t>s file is intended to provide a template of format and structure only. Data is specific to my situation and needs to be updated / adjusted according to your needs.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Personal use only.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12700</xdr:rowOff>
    </xdr:from>
    <xdr:to>
      <xdr:col>5</xdr:col>
      <xdr:colOff>355600</xdr:colOff>
      <xdr:row>7</xdr:row>
      <xdr:rowOff>25400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1AF1B07-B1AB-244A-B2AD-AED22FC8498F}"/>
            </a:ext>
          </a:extLst>
        </xdr:cNvPr>
        <xdr:cNvSpPr/>
      </xdr:nvSpPr>
      <xdr:spPr>
        <a:xfrm>
          <a:off x="635000" y="12700"/>
          <a:ext cx="4089400" cy="1435100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chemeClr val="bg1"/>
              </a:solidFill>
            </a:rPr>
            <a:t>Thi</a:t>
          </a:r>
          <a:r>
            <a:rPr lang="en-US" sz="1600" b="1" baseline="0">
              <a:solidFill>
                <a:schemeClr val="bg1"/>
              </a:solidFill>
            </a:rPr>
            <a:t>s file is intended to provide a template of format and structure only. Data is specific to my situation and needs to be updated / adjusted according to your needs.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Personal use only.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0</xdr:row>
      <xdr:rowOff>0</xdr:rowOff>
    </xdr:from>
    <xdr:to>
      <xdr:col>15</xdr:col>
      <xdr:colOff>76200</xdr:colOff>
      <xdr:row>4</xdr:row>
      <xdr:rowOff>165100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F1C377F-D2F8-3A4D-BDD3-20F2D1F86C20}"/>
            </a:ext>
          </a:extLst>
        </xdr:cNvPr>
        <xdr:cNvSpPr/>
      </xdr:nvSpPr>
      <xdr:spPr>
        <a:xfrm>
          <a:off x="1257300" y="0"/>
          <a:ext cx="4089400" cy="1435100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chemeClr val="bg1"/>
              </a:solidFill>
            </a:rPr>
            <a:t>Thi</a:t>
          </a:r>
          <a:r>
            <a:rPr lang="en-US" sz="1600" b="1" baseline="0">
              <a:solidFill>
                <a:schemeClr val="bg1"/>
              </a:solidFill>
            </a:rPr>
            <a:t>s file is intended to provide a template of format and structure only. Data is specific to my situation and needs to be updated / adjusted according to your needs.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Personal use only.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43001</xdr:colOff>
      <xdr:row>9</xdr:row>
      <xdr:rowOff>138317</xdr:rowOff>
    </xdr:from>
    <xdr:to>
      <xdr:col>17</xdr:col>
      <xdr:colOff>1031090</xdr:colOff>
      <xdr:row>18</xdr:row>
      <xdr:rowOff>67515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AA3610-AAE4-9F43-8DFB-07F0BC56E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53793" y="2213069"/>
          <a:ext cx="1541356" cy="1739891"/>
        </a:xfrm>
        <a:prstGeom prst="rect">
          <a:avLst/>
        </a:prstGeom>
      </xdr:spPr>
    </xdr:pic>
    <xdr:clientData/>
  </xdr:twoCellAnchor>
  <xdr:twoCellAnchor>
    <xdr:from>
      <xdr:col>2</xdr:col>
      <xdr:colOff>25149</xdr:colOff>
      <xdr:row>0</xdr:row>
      <xdr:rowOff>0</xdr:rowOff>
    </xdr:from>
    <xdr:to>
      <xdr:col>7</xdr:col>
      <xdr:colOff>593757</xdr:colOff>
      <xdr:row>6</xdr:row>
      <xdr:rowOff>165100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1847CA1-4EA9-634E-8519-B57314A44B80}"/>
            </a:ext>
          </a:extLst>
        </xdr:cNvPr>
        <xdr:cNvSpPr/>
      </xdr:nvSpPr>
      <xdr:spPr>
        <a:xfrm>
          <a:off x="1697525" y="0"/>
          <a:ext cx="4089400" cy="1435100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chemeClr val="bg1"/>
              </a:solidFill>
            </a:rPr>
            <a:t>Thi</a:t>
          </a:r>
          <a:r>
            <a:rPr lang="en-US" sz="1600" b="1" baseline="0">
              <a:solidFill>
                <a:schemeClr val="bg1"/>
              </a:solidFill>
            </a:rPr>
            <a:t>s file is intended to provide a template of format and structure only. Data is specific to my situation and needs to be updated / adjusted according to your needs.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Personal use only.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901700</xdr:colOff>
      <xdr:row>6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256FB14-4C0A-D34A-90D0-F43CA632221A}"/>
            </a:ext>
          </a:extLst>
        </xdr:cNvPr>
        <xdr:cNvSpPr/>
      </xdr:nvSpPr>
      <xdr:spPr>
        <a:xfrm>
          <a:off x="825500" y="0"/>
          <a:ext cx="4089400" cy="1435100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chemeClr val="bg1"/>
              </a:solidFill>
            </a:rPr>
            <a:t>Thi</a:t>
          </a:r>
          <a:r>
            <a:rPr lang="en-US" sz="1600" b="1" baseline="0">
              <a:solidFill>
                <a:schemeClr val="bg1"/>
              </a:solidFill>
            </a:rPr>
            <a:t>s file is intended to provide a template of format and structure only. Data is specific to my situation and needs to be updated / adjusted according to your needs.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Personal use only.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5A661E-1084-194B-9D91-ADCF66DFEDAA}" name="Table1" displayName="Table1" ref="B3:Q36" totalsRowShown="0">
  <autoFilter ref="B3:Q36" xr:uid="{DA888A96-54FB-D142-A786-74713F8CEC58}"/>
  <tableColumns count="16">
    <tableColumn id="1" xr3:uid="{9FE668A5-6C7D-2047-8A83-E691E93AD281}" name="Country name"/>
    <tableColumn id="11" xr3:uid="{20B3F2EC-4A5B-0340-A19A-892271F2C958}" name="Planned month"/>
    <tableColumn id="2" xr3:uid="{E7B98FC0-CA94-E04A-BA60-369B6B1D827B}" name="Required"/>
    <tableColumn id="3" xr3:uid="{A34B6593-00BF-2242-A90D-5C8F28BC1BDA}" name="Visa" dataDxfId="9">
      <calculatedColumnFormula>INDEX(Visas!$C:$C,MATCH(Table1[[#This Row],[Country name]],Visas!$B:$B,0))</calculatedColumnFormula>
    </tableColumn>
    <tableColumn id="16" xr3:uid="{E739BB83-A789-BC46-992E-AF67201C0AC1}" name="Currency"/>
    <tableColumn id="17" xr3:uid="{41731509-F925-6B48-9566-F2563A73E2A5}" name="FX (1 EUR)">
      <calculatedColumnFormula>INDEX(Currency!$C:$C,MATCH(Table1[[#This Row],[Currency]],Currency!$B:$B,0))</calculatedColumnFormula>
    </tableColumn>
    <tableColumn id="18" xr3:uid="{BF26212B-F8DE-FD4F-8EB9-60C8344E493F}" name="FX inv x 1000" dataDxfId="8">
      <calculatedColumnFormula>1/Table1[[#This Row],[FX (1 EUR)]]*1000</calculatedColumnFormula>
    </tableColumn>
    <tableColumn id="19" xr3:uid="{AE038578-18E5-7441-9951-20863574EC74}" name="Money"/>
    <tableColumn id="4" xr3:uid="{8B03D08F-F575-B041-A85A-E551C3D0AACF}" name="CDP"/>
    <tableColumn id="6" xr3:uid="{142BEDE0-AC8B-6F43-B03F-FA95CD35CBFD}" name="Sec Risk" dataDxfId="7">
      <calculatedColumnFormula>INDEX(Risks!$H:$H,MATCH(Table1[[#This Row],[Country name]],Risks!$B:$B,0))</calculatedColumnFormula>
    </tableColumn>
    <tableColumn id="15" xr3:uid="{10ED55C4-E9A2-7448-B90A-79BB74C89CB1}" name="Health Risk" dataDxfId="6">
      <calculatedColumnFormula>INDEX(Risks!$O:$O,MATCH(Table1[[#This Row],[Country name]],Risks!$B:$B,0))</calculatedColumnFormula>
    </tableColumn>
    <tableColumn id="10" xr3:uid="{51BB1399-68B1-0540-9DBB-947E7CC45B2D}" name="Rain" dataDxfId="5">
      <calculatedColumnFormula>INDEX(Rain!$1:$1048576,MATCH(Table1[[#This Row],[Country name]],Rain!$B:$B,0),MATCH(Table1[[#This Row],[Planned month]],Rain!$3:$3,0))</calculatedColumnFormula>
    </tableColumn>
    <tableColumn id="12" xr3:uid="{5E8EE536-E44D-CD44-81D4-9067F23FCB03}" name="Diesel quality" dataDxfId="4">
      <calculatedColumnFormula>INDEX(Diesel!$L:$L,MATCH(Table1[[#This Row],[Country name]],Diesel!$K:$K,0))</calculatedColumnFormula>
    </tableColumn>
    <tableColumn id="5" xr3:uid="{995CCFFD-0F5D-524D-89A2-BC3D820BF952}" name="Diesel Price" dataDxfId="3">
      <calculatedColumnFormula>INDEX(Diesel!$D:$D,MATCH(Table1[[#This Row],[Country name]],Diesel!$B:$B,0))</calculatedColumnFormula>
    </tableColumn>
    <tableColumn id="7" xr3:uid="{F3DAA040-D068-4643-91F3-526361DDA1C6}" name="Minimum distance (km)"/>
    <tableColumn id="8" xr3:uid="{382C1292-0774-1F4D-B2D0-5DD856E401A6}" name="Minimum range required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1F736A-B0B4-9349-AEEC-9667A85F86E3}" name="Table14" displayName="Table14" ref="B3:M36" totalsRowShown="0">
  <autoFilter ref="B3:M36" xr:uid="{DA888A96-54FB-D142-A786-74713F8CEC58}"/>
  <tableColumns count="12">
    <tableColumn id="1" xr3:uid="{DBD9AB93-B6DF-3E43-A92D-81DB67235ED5}" name="Country name"/>
    <tableColumn id="3" xr3:uid="{B14A2731-BDE3-DA4E-89D8-2894818E9D17}" name="Visa"/>
    <tableColumn id="2" xr3:uid="{EC5C2DEC-1D83-2D4D-B2DC-DA3296F8C708}" name="Validity" dataDxfId="2"/>
    <tableColumn id="21" xr3:uid="{EAABF298-EFE8-7946-A069-C843DAE34E44}" name="Wikipedia information" dataDxfId="1">
      <calculatedColumnFormula>INDEX(Wikipedia!$C:$C,MATCH(Table14[[#This Row],[Country name]],Wikipedia!$B:$B,0))</calculatedColumnFormula>
    </tableColumn>
    <tableColumn id="22" xr3:uid="{23516C87-AA18-0A4A-8189-27080B8DBCE6}" name="Wikipedia comment" dataDxfId="0">
      <calculatedColumnFormula>INDEX(Wikipedia!$D:$D,MATCH(Table14[[#This Row],[Country name]],Wikipedia!$B:$B,0))</calculatedColumnFormula>
    </tableColumn>
    <tableColumn id="19" xr3:uid="{1ED8E359-9AFD-3A47-BB36-7055099200DB}" name="Documents required"/>
    <tableColumn id="18" xr3:uid="{A0491EAA-1B78-4445-A341-06FDC7272183}" name="Double entry"/>
    <tableColumn id="14" xr3:uid="{C14C82AA-CFE3-BE4F-9749-ACD5147A040F}" name="Phone number"/>
    <tableColumn id="15" xr3:uid="{4D27DACD-017E-2848-A9BD-DF0C7DE971DB}" name="Contact name"/>
    <tableColumn id="4" xr3:uid="{2D98AAE3-054B-E742-8366-35A0F0ED2505}" name="email address"/>
    <tableColumn id="20" xr3:uid="{1E7E6623-771E-4640-A8EC-B3C6E7A61825}" name="eVisa link"/>
    <tableColumn id="16" xr3:uid="{4B9D64FA-E917-D74C-9620-CCF4302CC140}" name="Comments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BF29982-6F94-3542-A14F-C18FE2A8B238}" name="Table4" displayName="Table4" ref="B4:D198" totalsRowShown="0">
  <autoFilter ref="B4:D198" xr:uid="{B092FC35-7BFB-BB40-9215-F770F4C44430}"/>
  <tableColumns count="3">
    <tableColumn id="1" xr3:uid="{C31D30B7-73F6-6F4D-AD2B-8AFEE3094A56}" name="Country"/>
    <tableColumn id="2" xr3:uid="{45F56719-4C5C-2646-9372-08FAD39D284E}" name="Visa requirement"/>
    <tableColumn id="3" xr3:uid="{2118A8C6-5F36-FD4D-8261-582551582674}" name="Not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mailto:info@thegambiamissiongeneva.ch" TargetMode="External"/><Relationship Id="rId7" Type="http://schemas.openxmlformats.org/officeDocument/2006/relationships/hyperlink" Target="mailto:mission.senegal.gva@bluewin.ch" TargetMode="External"/><Relationship Id="rId2" Type="http://schemas.openxmlformats.org/officeDocument/2006/relationships/hyperlink" Target="mailto:mission@sierraleonegeneva.ch" TargetMode="External"/><Relationship Id="rId1" Type="http://schemas.openxmlformats.org/officeDocument/2006/relationships/hyperlink" Target="mailto:libem-paris@wanadoo.fr" TargetMode="External"/><Relationship Id="rId6" Type="http://schemas.openxmlformats.org/officeDocument/2006/relationships/hyperlink" Target="mailto:mission.mauritania.geneva@gmail.com" TargetMode="External"/><Relationship Id="rId5" Type="http://schemas.openxmlformats.org/officeDocument/2006/relationships/hyperlink" Target="mailto:mission.guinea@ties.itu.int" TargetMode="External"/><Relationship Id="rId4" Type="http://schemas.openxmlformats.org/officeDocument/2006/relationships/hyperlink" Target="mailto:ambagbissaubrux@gmail.com" TargetMode="External"/><Relationship Id="rId9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travelriskmap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climateknowledgeportal.worldbank.org/country/senegal/climate-data-historica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www.unep.org/global-sulphur-levels" TargetMode="External"/><Relationship Id="rId1" Type="http://schemas.openxmlformats.org/officeDocument/2006/relationships/hyperlink" Target="https://www.globalpetrolprices.com/diesel_price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97EF-C2AA-6447-B275-5F36F7A7B889}">
  <sheetPr>
    <tabColor theme="1"/>
  </sheetPr>
  <dimension ref="A1:Q36"/>
  <sheetViews>
    <sheetView tabSelected="1" workbookViewId="0">
      <selection activeCell="I23" sqref="I23"/>
    </sheetView>
  </sheetViews>
  <sheetFormatPr baseColWidth="10" defaultRowHeight="16"/>
  <cols>
    <col min="1" max="1" width="3.5" customWidth="1"/>
    <col min="2" max="2" width="15.83203125" bestFit="1" customWidth="1"/>
    <col min="3" max="3" width="15.83203125" customWidth="1"/>
    <col min="4" max="4" width="11" bestFit="1" customWidth="1"/>
    <col min="5" max="5" width="30.5" customWidth="1"/>
    <col min="6" max="6" width="16.5" bestFit="1" customWidth="1"/>
    <col min="7" max="7" width="5.83203125" bestFit="1" customWidth="1"/>
    <col min="8" max="8" width="8.1640625" customWidth="1"/>
    <col min="9" max="9" width="52.83203125" bestFit="1" customWidth="1"/>
    <col min="10" max="10" width="13.5" bestFit="1" customWidth="1"/>
    <col min="11" max="11" width="7.1640625" bestFit="1" customWidth="1"/>
    <col min="12" max="12" width="7.1640625" customWidth="1"/>
    <col min="14" max="14" width="8.6640625" style="12" customWidth="1"/>
    <col min="16" max="16" width="23.6640625" bestFit="1" customWidth="1"/>
    <col min="17" max="17" width="24.5" bestFit="1" customWidth="1"/>
    <col min="18" max="18" width="24" customWidth="1"/>
  </cols>
  <sheetData>
    <row r="1" spans="1:17">
      <c r="A1" s="5" t="s">
        <v>302</v>
      </c>
      <c r="J1" s="11"/>
    </row>
    <row r="3" spans="1:17">
      <c r="B3" t="s">
        <v>168</v>
      </c>
      <c r="C3" t="s">
        <v>366</v>
      </c>
      <c r="D3" t="s">
        <v>304</v>
      </c>
      <c r="E3" t="s">
        <v>297</v>
      </c>
      <c r="F3" t="s">
        <v>689</v>
      </c>
      <c r="G3" t="s">
        <v>694</v>
      </c>
      <c r="H3" t="s">
        <v>743</v>
      </c>
      <c r="I3" t="s">
        <v>733</v>
      </c>
      <c r="J3" t="s">
        <v>298</v>
      </c>
      <c r="K3" t="s">
        <v>686</v>
      </c>
      <c r="L3" t="s">
        <v>687</v>
      </c>
      <c r="M3" t="s">
        <v>700</v>
      </c>
      <c r="N3" s="12" t="s">
        <v>387</v>
      </c>
      <c r="O3" t="s">
        <v>299</v>
      </c>
      <c r="P3" t="s">
        <v>350</v>
      </c>
      <c r="Q3" t="s">
        <v>300</v>
      </c>
    </row>
    <row r="4" spans="1:17">
      <c r="B4" t="s">
        <v>301</v>
      </c>
      <c r="C4" t="s">
        <v>361</v>
      </c>
      <c r="D4">
        <v>1</v>
      </c>
      <c r="E4" s="19" t="str">
        <f>INDEX(Visas!$C:$C,MATCH(Table1[[#This Row],[Country name]],Visas!$B:$B,0))</f>
        <v>No visa req for CH passport holders</v>
      </c>
      <c r="F4" t="s">
        <v>690</v>
      </c>
      <c r="G4">
        <f>INDEX(Currency!$C:$C,MATCH(Table1[[#This Row],[Currency]],Currency!$B:$B,0))</f>
        <v>10.49</v>
      </c>
      <c r="H4" s="30">
        <f>1/Table1[[#This Row],[FX (1 EUR)]]*1000</f>
        <v>95.328884652049567</v>
      </c>
      <c r="I4" t="s">
        <v>734</v>
      </c>
      <c r="K4">
        <f>INDEX(Risks!$H:$H,MATCH(Table1[[#This Row],[Country name]],Risks!$B:$B,0))</f>
        <v>1.5</v>
      </c>
      <c r="L4">
        <f>INDEX(Risks!$O:$O,MATCH(Table1[[#This Row],[Country name]],Risks!$B:$B,0))</f>
        <v>2</v>
      </c>
      <c r="M4" s="12">
        <f>INDEX(Rain!$1:$1048576,MATCH(Table1[[#This Row],[Country name]],Rain!$B:$B,0),MATCH(Table1[[#This Row],[Planned month]],Rain!$3:$3,0))</f>
        <v>0</v>
      </c>
      <c r="N4" s="12">
        <f>INDEX(Diesel!$L:$L,MATCH(Table1[[#This Row],[Country name]],Diesel!$K:$K,0))</f>
        <v>6</v>
      </c>
      <c r="O4">
        <f>INDEX(Diesel!$D:$D,MATCH(Table1[[#This Row],[Country name]],Diesel!$B:$B,0))</f>
        <v>1.4830000000000001</v>
      </c>
      <c r="P4">
        <v>2243</v>
      </c>
      <c r="Q4" t="s">
        <v>351</v>
      </c>
    </row>
    <row r="5" spans="1:17">
      <c r="B5" t="s">
        <v>640</v>
      </c>
      <c r="C5" t="s">
        <v>361</v>
      </c>
      <c r="D5">
        <v>1</v>
      </c>
      <c r="E5" s="19" t="str">
        <f>INDEX(Visas!$C:$C,MATCH(Table1[[#This Row],[Country name]],Visas!$B:$B,0))</f>
        <v>On arrival</v>
      </c>
      <c r="F5" t="s">
        <v>692</v>
      </c>
      <c r="G5">
        <f>INDEX(Currency!$C:$C,MATCH(Table1[[#This Row],[Currency]],Currency!$B:$B,0))</f>
        <v>37.43</v>
      </c>
      <c r="H5" s="30">
        <f>1/Table1[[#This Row],[FX (1 EUR)]]*1000</f>
        <v>26.716537536735238</v>
      </c>
      <c r="I5" t="s">
        <v>732</v>
      </c>
      <c r="K5">
        <f>INDEX(Risks!$H:$H,MATCH(Table1[[#This Row],[Country name]],Risks!$B:$B,0))</f>
        <v>2.5</v>
      </c>
      <c r="L5">
        <f>INDEX(Risks!$O:$O,MATCH(Table1[[#This Row],[Country name]],Risks!$B:$B,0))</f>
        <v>3</v>
      </c>
      <c r="M5" s="12">
        <f>INDEX(Rain!$1:$1048576,MATCH(Table1[[#This Row],[Country name]],Rain!$B:$B,0),MATCH(Table1[[#This Row],[Planned month]],Rain!$3:$3,0))</f>
        <v>0</v>
      </c>
      <c r="N5" s="12">
        <f>INDEX(Diesel!$L:$L,MATCH(Table1[[#This Row],[Country name]],Diesel!$K:$K,0))</f>
        <v>3</v>
      </c>
      <c r="O5" t="e">
        <f>INDEX(Diesel!$D:$D,MATCH(Table1[[#This Row],[Country name]],Diesel!$B:$B,0))</f>
        <v>#N/A</v>
      </c>
      <c r="P5">
        <v>675</v>
      </c>
      <c r="Q5" t="s">
        <v>351</v>
      </c>
    </row>
    <row r="6" spans="1:17">
      <c r="B6" t="s">
        <v>303</v>
      </c>
      <c r="C6" t="s">
        <v>362</v>
      </c>
      <c r="D6">
        <v>1</v>
      </c>
      <c r="E6" s="19" t="str">
        <f>INDEX(Visas!$C:$C,MATCH(Table1[[#This Row],[Country name]],Visas!$B:$B,0))</f>
        <v>No visa req for CH passport holders</v>
      </c>
      <c r="F6" t="s">
        <v>728</v>
      </c>
      <c r="G6">
        <f>INDEX(Currency!$C:$C,MATCH(Table1[[#This Row],[Currency]],Currency!$B:$B,0))</f>
        <v>650.61</v>
      </c>
      <c r="H6" s="29">
        <f>1/Table1[[#This Row],[FX (1 EUR)]]*1000</f>
        <v>1.5370191051474771</v>
      </c>
      <c r="I6" t="s">
        <v>731</v>
      </c>
      <c r="J6" t="s">
        <v>348</v>
      </c>
      <c r="K6">
        <f>INDEX(Risks!$H:$H,MATCH(Table1[[#This Row],[Country name]],Risks!$B:$B,0))</f>
        <v>1</v>
      </c>
      <c r="L6">
        <f>INDEX(Risks!$O:$O,MATCH(Table1[[#This Row],[Country name]],Risks!$B:$B,0))</f>
        <v>2</v>
      </c>
      <c r="M6" s="12">
        <f>INDEX(Rain!$1:$1048576,MATCH(Table1[[#This Row],[Country name]],Rain!$B:$B,0),MATCH(Table1[[#This Row],[Planned month]],Rain!$3:$3,0))</f>
        <v>0</v>
      </c>
      <c r="N6" s="12">
        <f>INDEX(Diesel!$L:$L,MATCH(Table1[[#This Row],[Country name]],Diesel!$K:$K,0))</f>
        <v>2</v>
      </c>
      <c r="O6">
        <f>INDEX(Diesel!$D:$D,MATCH(Table1[[#This Row],[Country name]],Diesel!$B:$B,0))</f>
        <v>1.0289999999999999</v>
      </c>
      <c r="P6">
        <v>686</v>
      </c>
      <c r="Q6" t="s">
        <v>351</v>
      </c>
    </row>
    <row r="7" spans="1:17">
      <c r="B7" t="s">
        <v>305</v>
      </c>
      <c r="C7" t="s">
        <v>362</v>
      </c>
      <c r="D7">
        <v>0</v>
      </c>
      <c r="E7" s="19" t="str">
        <f>INDEX(Visas!$C:$C,MATCH(Table1[[#This Row],[Country name]],Visas!$B:$B,0))</f>
        <v>Visa on arrival, ask CH embassy for attestation</v>
      </c>
      <c r="F7" t="s">
        <v>693</v>
      </c>
      <c r="G7">
        <f>INDEX(Currency!$C:$C,MATCH(Table1[[#This Row],[Currency]],Currency!$B:$B,0))</f>
        <v>54.79</v>
      </c>
      <c r="H7">
        <f>1/Table1[[#This Row],[FX (1 EUR)]]*1000</f>
        <v>18.251505749224311</v>
      </c>
      <c r="I7" t="s">
        <v>730</v>
      </c>
      <c r="K7">
        <f>INDEX(Risks!$H:$H,MATCH(Table1[[#This Row],[Country name]],Risks!$B:$B,0))</f>
        <v>1</v>
      </c>
      <c r="L7">
        <f>INDEX(Risks!$O:$O,MATCH(Table1[[#This Row],[Country name]],Risks!$B:$B,0))</f>
        <v>3</v>
      </c>
      <c r="M7" s="12">
        <f>INDEX(Rain!$1:$1048576,MATCH(Table1[[#This Row],[Country name]],Rain!$B:$B,0),MATCH(Table1[[#This Row],[Planned month]],Rain!$3:$3,0))</f>
        <v>0</v>
      </c>
      <c r="N7" s="12">
        <f>INDEX(Diesel!$L:$L,MATCH(Table1[[#This Row],[Country name]],Diesel!$K:$K,0))</f>
        <v>2</v>
      </c>
      <c r="O7" t="e">
        <f>INDEX(Diesel!$D:$D,MATCH(Table1[[#This Row],[Country name]],Diesel!$B:$B,0))</f>
        <v>#N/A</v>
      </c>
      <c r="P7">
        <v>0</v>
      </c>
    </row>
    <row r="8" spans="1:17">
      <c r="B8" t="s">
        <v>306</v>
      </c>
      <c r="C8" t="s">
        <v>362</v>
      </c>
      <c r="D8">
        <v>0</v>
      </c>
      <c r="E8" s="19" t="str">
        <f>INDEX(Visas!$C:$C,MATCH(Table1[[#This Row],[Country name]],Visas!$B:$B,0))</f>
        <v>On arrival / Dakar / Ziginchor</v>
      </c>
      <c r="F8" t="s">
        <v>728</v>
      </c>
      <c r="G8">
        <f>INDEX(Currency!$C:$C,MATCH(Table1[[#This Row],[Currency]],Currency!$B:$B,0))</f>
        <v>650.61</v>
      </c>
      <c r="H8">
        <f>1/Table1[[#This Row],[FX (1 EUR)]]*1000</f>
        <v>1.5370191051474771</v>
      </c>
      <c r="I8" t="s">
        <v>729</v>
      </c>
      <c r="K8">
        <f>INDEX(Risks!$H:$H,MATCH(Table1[[#This Row],[Country name]],Risks!$B:$B,0))</f>
        <v>2</v>
      </c>
      <c r="L8">
        <f>INDEX(Risks!$O:$O,MATCH(Table1[[#This Row],[Country name]],Risks!$B:$B,0))</f>
        <v>4</v>
      </c>
      <c r="M8" s="12">
        <f>INDEX(Rain!$1:$1048576,MATCH(Table1[[#This Row],[Country name]],Rain!$B:$B,0),MATCH(Table1[[#This Row],[Planned month]],Rain!$3:$3,0))</f>
        <v>0</v>
      </c>
      <c r="N8" s="12">
        <f>INDEX(Diesel!$L:$L,MATCH(Table1[[#This Row],[Country name]],Diesel!$K:$K,0))</f>
        <v>2</v>
      </c>
      <c r="O8" t="e">
        <f>INDEX(Diesel!$D:$D,MATCH(Table1[[#This Row],[Country name]],Diesel!$B:$B,0))</f>
        <v>#N/A</v>
      </c>
      <c r="P8">
        <v>0</v>
      </c>
    </row>
    <row r="9" spans="1:17">
      <c r="B9" t="s">
        <v>308</v>
      </c>
      <c r="C9" t="s">
        <v>362</v>
      </c>
      <c r="D9">
        <v>1</v>
      </c>
      <c r="E9" s="17" t="str">
        <f>INDEX(Visas!$C:$C,MATCH(Table1[[#This Row],[Country name]],Visas!$B:$B,0))</f>
        <v>eVisa / Embassy in Dakar</v>
      </c>
      <c r="F9" t="s">
        <v>695</v>
      </c>
      <c r="G9">
        <f>INDEX(Currency!$C:$C,MATCH(Table1[[#This Row],[Currency]],Currency!$B:$B,0))</f>
        <v>8650</v>
      </c>
      <c r="H9" s="29">
        <f>1/Table1[[#This Row],[FX (1 EUR)]]*1000</f>
        <v>0.11560693641618497</v>
      </c>
      <c r="I9" t="s">
        <v>699</v>
      </c>
      <c r="K9">
        <f>INDEX(Risks!$H:$H,MATCH(Table1[[#This Row],[Country name]],Risks!$B:$B,0))</f>
        <v>2</v>
      </c>
      <c r="L9">
        <f>INDEX(Risks!$O:$O,MATCH(Table1[[#This Row],[Country name]],Risks!$B:$B,0))</f>
        <v>4</v>
      </c>
      <c r="M9" s="12">
        <f>INDEX(Rain!$1:$1048576,MATCH(Table1[[#This Row],[Country name]],Rain!$B:$B,0),MATCH(Table1[[#This Row],[Planned month]],Rain!$3:$3,0))</f>
        <v>0</v>
      </c>
      <c r="N9" s="12">
        <f>INDEX(Diesel!$L:$L,MATCH(Table1[[#This Row],[Country name]],Diesel!$K:$K,0))</f>
        <v>3</v>
      </c>
      <c r="O9">
        <f>INDEX(Diesel!$D:$D,MATCH(Table1[[#This Row],[Country name]],Diesel!$B:$B,0))</f>
        <v>1.3680000000000001</v>
      </c>
      <c r="P9">
        <v>1178</v>
      </c>
      <c r="Q9" t="s">
        <v>351</v>
      </c>
    </row>
    <row r="10" spans="1:17">
      <c r="B10" t="s">
        <v>232</v>
      </c>
      <c r="C10" t="s">
        <v>363</v>
      </c>
      <c r="D10">
        <v>0</v>
      </c>
      <c r="E10" t="str">
        <f>INDEX(Visas!$C:$C,MATCH(Table1[[#This Row],[Country name]],Visas!$B:$B,0))</f>
        <v>Get Visa in Dakar or Conakry</v>
      </c>
      <c r="F10" t="s">
        <v>696</v>
      </c>
      <c r="G10">
        <f>INDEX(Currency!$C:$C,MATCH(Table1[[#This Row],[Currency]],Currency!$B:$B,0))</f>
        <v>14050</v>
      </c>
      <c r="H10">
        <f>1/Table1[[#This Row],[FX (1 EUR)]]*1000</f>
        <v>7.1174377224199281E-2</v>
      </c>
      <c r="I10" t="s">
        <v>735</v>
      </c>
      <c r="K10">
        <f>INDEX(Risks!$H:$H,MATCH(Table1[[#This Row],[Country name]],Risks!$B:$B,0))</f>
        <v>2</v>
      </c>
      <c r="L10">
        <f>INDEX(Risks!$O:$O,MATCH(Table1[[#This Row],[Country name]],Risks!$B:$B,0))</f>
        <v>4</v>
      </c>
      <c r="M10" s="12">
        <f>INDEX(Rain!$1:$1048576,MATCH(Table1[[#This Row],[Country name]],Rain!$B:$B,0),MATCH(Table1[[#This Row],[Planned month]],Rain!$3:$3,0))</f>
        <v>0</v>
      </c>
      <c r="N10" s="12">
        <f>INDEX(Diesel!$L:$L,MATCH(Table1[[#This Row],[Country name]],Diesel!$K:$K,0))</f>
        <v>2</v>
      </c>
      <c r="O10">
        <f>INDEX(Diesel!$D:$D,MATCH(Table1[[#This Row],[Country name]],Diesel!$B:$B,0))</f>
        <v>1.43</v>
      </c>
      <c r="P10">
        <v>0</v>
      </c>
    </row>
    <row r="11" spans="1:17">
      <c r="B11" t="s">
        <v>307</v>
      </c>
      <c r="C11" t="s">
        <v>363</v>
      </c>
      <c r="D11">
        <v>0</v>
      </c>
      <c r="E11" t="str">
        <f>INDEX(Visas!$C:$C,MATCH(Table1[[#This Row],[Country name]],Visas!$B:$B,0))</f>
        <v>Get Visa in Dakar</v>
      </c>
      <c r="F11" t="s">
        <v>697</v>
      </c>
      <c r="G11">
        <f>INDEX(Currency!$C:$C,MATCH(Table1[[#This Row],[Currency]],Currency!$B:$B,0))</f>
        <v>152.80000000000001</v>
      </c>
      <c r="H11">
        <f>1/Table1[[#This Row],[FX (1 EUR)]]*1000</f>
        <v>6.5445026178010464</v>
      </c>
      <c r="I11" t="s">
        <v>736</v>
      </c>
      <c r="K11">
        <f>INDEX(Risks!$H:$H,MATCH(Table1[[#This Row],[Country name]],Risks!$B:$B,0))</f>
        <v>2</v>
      </c>
      <c r="L11">
        <f>INDEX(Risks!$O:$O,MATCH(Table1[[#This Row],[Country name]],Risks!$B:$B,0))</f>
        <v>4</v>
      </c>
      <c r="M11" s="12">
        <f>INDEX(Rain!$1:$1048576,MATCH(Table1[[#This Row],[Country name]],Rain!$B:$B,0),MATCH(Table1[[#This Row],[Planned month]],Rain!$3:$3,0))</f>
        <v>0</v>
      </c>
      <c r="N11" s="12">
        <f>INDEX(Diesel!$L:$L,MATCH(Table1[[#This Row],[Country name]],Diesel!$K:$K,0))</f>
        <v>2</v>
      </c>
      <c r="O11">
        <f>INDEX(Diesel!$D:$D,MATCH(Table1[[#This Row],[Country name]],Diesel!$B:$B,0))</f>
        <v>1.504</v>
      </c>
      <c r="P11">
        <v>0</v>
      </c>
    </row>
    <row r="12" spans="1:17">
      <c r="B12" t="s">
        <v>186</v>
      </c>
      <c r="C12" t="s">
        <v>363</v>
      </c>
      <c r="D12">
        <v>1</v>
      </c>
      <c r="E12" s="17" t="str">
        <f>INDEX(Visas!$C:$C,MATCH(Table1[[#This Row],[Country name]],Visas!$B:$B,0))</f>
        <v>Visa in Dakar or Guinea</v>
      </c>
      <c r="F12" t="s">
        <v>728</v>
      </c>
      <c r="G12">
        <f>INDEX(Currency!$C:$C,MATCH(Table1[[#This Row],[Currency]],Currency!$B:$B,0))</f>
        <v>650.61</v>
      </c>
      <c r="H12" s="29">
        <f>1/Table1[[#This Row],[FX (1 EUR)]]*1000</f>
        <v>1.5370191051474771</v>
      </c>
      <c r="I12" t="s">
        <v>727</v>
      </c>
      <c r="J12" t="s">
        <v>348</v>
      </c>
      <c r="K12">
        <f>INDEX(Risks!$H:$H,MATCH(Table1[[#This Row],[Country name]],Risks!$B:$B,0))</f>
        <v>2.5</v>
      </c>
      <c r="L12">
        <f>INDEX(Risks!$O:$O,MATCH(Table1[[#This Row],[Country name]],Risks!$B:$B,0))</f>
        <v>3</v>
      </c>
      <c r="M12" s="12">
        <f>INDEX(Rain!$1:$1048576,MATCH(Table1[[#This Row],[Country name]],Rain!$B:$B,0),MATCH(Table1[[#This Row],[Planned month]],Rain!$3:$3,0))</f>
        <v>0</v>
      </c>
      <c r="N12" s="12">
        <f>INDEX(Diesel!$L:$L,MATCH(Table1[[#This Row],[Country name]],Diesel!$K:$K,0))</f>
        <v>2</v>
      </c>
      <c r="O12">
        <f>INDEX(Diesel!$D:$D,MATCH(Table1[[#This Row],[Country name]],Diesel!$B:$B,0))</f>
        <v>0.96599999999999997</v>
      </c>
      <c r="P12">
        <v>680</v>
      </c>
      <c r="Q12" t="s">
        <v>351</v>
      </c>
    </row>
    <row r="13" spans="1:17">
      <c r="B13" t="s">
        <v>190</v>
      </c>
      <c r="C13" t="s">
        <v>352</v>
      </c>
      <c r="D13">
        <v>0</v>
      </c>
      <c r="E13" t="str">
        <f>INDEX(Visas!$C:$C,MATCH(Table1[[#This Row],[Country name]],Visas!$B:$B,0))</f>
        <v>On arrival - tbc</v>
      </c>
      <c r="F13" t="s">
        <v>691</v>
      </c>
      <c r="G13" t="e">
        <f>INDEX(Currency!$C:$C,MATCH(Table1[[#This Row],[Currency]],Currency!$B:$B,0))</f>
        <v>#N/A</v>
      </c>
      <c r="H13" t="e">
        <f>1/Table1[[#This Row],[FX (1 EUR)]]*1000</f>
        <v>#N/A</v>
      </c>
      <c r="J13" t="s">
        <v>348</v>
      </c>
      <c r="K13">
        <f>INDEX(Risks!$H:$H,MATCH(Table1[[#This Row],[Country name]],Risks!$B:$B,0))</f>
        <v>3</v>
      </c>
      <c r="L13">
        <f>INDEX(Risks!$O:$O,MATCH(Table1[[#This Row],[Country name]],Risks!$B:$B,0))</f>
        <v>4</v>
      </c>
      <c r="M13" s="12">
        <f>INDEX(Rain!$1:$1048576,MATCH(Table1[[#This Row],[Country name]],Rain!$B:$B,0),MATCH(Table1[[#This Row],[Planned month]],Rain!$3:$3,0))</f>
        <v>0</v>
      </c>
      <c r="N13" s="12">
        <f>INDEX(Diesel!$L:$L,MATCH(Table1[[#This Row],[Country name]],Diesel!$K:$K,0))</f>
        <v>3</v>
      </c>
      <c r="O13">
        <f>INDEX(Diesel!$D:$D,MATCH(Table1[[#This Row],[Country name]],Diesel!$B:$B,0))</f>
        <v>1.0129999999999999</v>
      </c>
    </row>
    <row r="14" spans="1:17">
      <c r="B14" t="s">
        <v>247</v>
      </c>
      <c r="C14" t="s">
        <v>353</v>
      </c>
      <c r="D14">
        <v>1</v>
      </c>
      <c r="E14" t="str">
        <f>INDEX(Visas!$C:$C,MATCH(Table1[[#This Row],[Country name]],Visas!$B:$B,0))</f>
        <v>On arrival? - tbc</v>
      </c>
      <c r="F14" t="s">
        <v>698</v>
      </c>
      <c r="G14">
        <f>INDEX(Currency!$C:$C,MATCH(Table1[[#This Row],[Currency]],Currency!$B:$B,0))</f>
        <v>9.9600000000000009</v>
      </c>
      <c r="H14">
        <f>1/Table1[[#This Row],[FX (1 EUR)]]*1000</f>
        <v>100.40160642570279</v>
      </c>
      <c r="J14" t="s">
        <v>348</v>
      </c>
      <c r="K14">
        <f>INDEX(Risks!$H:$H,MATCH(Table1[[#This Row],[Country name]],Risks!$B:$B,0))</f>
        <v>1.5</v>
      </c>
      <c r="L14">
        <f>INDEX(Risks!$O:$O,MATCH(Table1[[#This Row],[Country name]],Risks!$B:$B,0))</f>
        <v>3</v>
      </c>
      <c r="M14" s="12">
        <f>INDEX(Rain!$1:$1048576,MATCH(Table1[[#This Row],[Country name]],Rain!$B:$B,0),MATCH(Table1[[#This Row],[Planned month]],Rain!$3:$3,0))</f>
        <v>0</v>
      </c>
      <c r="N14" s="12">
        <f>INDEX(Diesel!$L:$L,MATCH(Table1[[#This Row],[Country name]],Diesel!$K:$K,0))</f>
        <v>5</v>
      </c>
      <c r="O14">
        <f>INDEX(Diesel!$D:$D,MATCH(Table1[[#This Row],[Country name]],Diesel!$B:$B,0))</f>
        <v>1.5669999999999999</v>
      </c>
    </row>
    <row r="15" spans="1:17">
      <c r="B15" t="s">
        <v>224</v>
      </c>
      <c r="C15" t="s">
        <v>354</v>
      </c>
      <c r="D15">
        <v>1</v>
      </c>
      <c r="E15" t="str">
        <f>INDEX(Visas!$C:$C,MATCH(Table1[[#This Row],[Country name]],Visas!$B:$B,0))</f>
        <v>On arrival - tbc</v>
      </c>
      <c r="F15" t="s">
        <v>691</v>
      </c>
      <c r="G15" t="e">
        <f>INDEX(Currency!$C:$C,MATCH(Table1[[#This Row],[Currency]],Currency!$B:$B,0))</f>
        <v>#N/A</v>
      </c>
      <c r="H15" t="e">
        <f>1/Table1[[#This Row],[FX (1 EUR)]]*1000</f>
        <v>#N/A</v>
      </c>
      <c r="J15" t="s">
        <v>348</v>
      </c>
      <c r="K15">
        <f>INDEX(Risks!$H:$H,MATCH(Table1[[#This Row],[Country name]],Risks!$B:$B,0))</f>
        <v>2.5</v>
      </c>
      <c r="L15">
        <f>INDEX(Risks!$O:$O,MATCH(Table1[[#This Row],[Country name]],Risks!$B:$B,0))</f>
        <v>3</v>
      </c>
      <c r="M15" s="12">
        <f>INDEX(Rain!$1:$1048576,MATCH(Table1[[#This Row],[Country name]],Rain!$B:$B,0),MATCH(Table1[[#This Row],[Planned month]],Rain!$3:$3,0))</f>
        <v>0</v>
      </c>
      <c r="N15" s="12">
        <f>INDEX(Diesel!$L:$L,MATCH(Table1[[#This Row],[Country name]],Diesel!$K:$K,0))</f>
        <v>1</v>
      </c>
      <c r="O15">
        <f>INDEX(Diesel!$D:$D,MATCH(Table1[[#This Row],[Country name]],Diesel!$B:$B,0))</f>
        <v>1.335</v>
      </c>
    </row>
    <row r="16" spans="1:17">
      <c r="B16" t="s">
        <v>191</v>
      </c>
      <c r="C16" t="s">
        <v>355</v>
      </c>
      <c r="D16">
        <v>1</v>
      </c>
      <c r="E16" t="str">
        <f>INDEX(Visas!$C:$C,MATCH(Table1[[#This Row],[Country name]],Visas!$B:$B,0))</f>
        <v>eVisa / on arrival - tbc</v>
      </c>
      <c r="F16" t="s">
        <v>691</v>
      </c>
      <c r="G16" t="e">
        <f>INDEX(Currency!$C:$C,MATCH(Table1[[#This Row],[Currency]],Currency!$B:$B,0))</f>
        <v>#N/A</v>
      </c>
      <c r="H16" t="e">
        <f>1/Table1[[#This Row],[FX (1 EUR)]]*1000</f>
        <v>#N/A</v>
      </c>
      <c r="J16" t="s">
        <v>348</v>
      </c>
      <c r="K16">
        <f>INDEX(Risks!$H:$H,MATCH(Table1[[#This Row],[Country name]],Risks!$B:$B,0))</f>
        <v>2</v>
      </c>
      <c r="L16">
        <f>INDEX(Risks!$O:$O,MATCH(Table1[[#This Row],[Country name]],Risks!$B:$B,0))</f>
        <v>3</v>
      </c>
      <c r="M16" s="12">
        <f>INDEX(Rain!$1:$1048576,MATCH(Table1[[#This Row],[Country name]],Rain!$B:$B,0),MATCH(Table1[[#This Row],[Planned month]],Rain!$3:$3,0))</f>
        <v>0</v>
      </c>
      <c r="N16" s="12">
        <f>INDEX(Diesel!$L:$L,MATCH(Table1[[#This Row],[Country name]],Diesel!$K:$K,0))</f>
        <v>5</v>
      </c>
      <c r="O16">
        <f>INDEX(Diesel!$D:$D,MATCH(Table1[[#This Row],[Country name]],Diesel!$B:$B,0))</f>
        <v>1.0489999999999999</v>
      </c>
    </row>
    <row r="17" spans="2:16">
      <c r="B17" t="s">
        <v>309</v>
      </c>
      <c r="C17" t="s">
        <v>356</v>
      </c>
      <c r="D17">
        <v>1</v>
      </c>
      <c r="E17" t="str">
        <f>INDEX(Visas!$C:$C,MATCH(Table1[[#This Row],[Country name]],Visas!$B:$B,0))</f>
        <v>Only issued in home country?</v>
      </c>
      <c r="G17" t="e">
        <f>INDEX(Currency!$C:$C,MATCH(Table1[[#This Row],[Currency]],Currency!$B:$B,0))</f>
        <v>#N/A</v>
      </c>
      <c r="H17" t="e">
        <f>1/Table1[[#This Row],[FX (1 EUR)]]*1000</f>
        <v>#N/A</v>
      </c>
      <c r="J17" t="s">
        <v>348</v>
      </c>
      <c r="K17">
        <f>INDEX(Risks!$H:$H,MATCH(Table1[[#This Row],[Country name]],Risks!$B:$B,0))</f>
        <v>3</v>
      </c>
      <c r="L17">
        <f>INDEX(Risks!$O:$O,MATCH(Table1[[#This Row],[Country name]],Risks!$B:$B,0))</f>
        <v>3</v>
      </c>
      <c r="M17" s="12">
        <f>INDEX(Rain!$1:$1048576,MATCH(Table1[[#This Row],[Country name]],Rain!$B:$B,0),MATCH(Table1[[#This Row],[Planned month]],Rain!$3:$3,0))</f>
        <v>1</v>
      </c>
      <c r="N17" s="12">
        <f>INDEX(Diesel!$L:$L,MATCH(Table1[[#This Row],[Country name]],Diesel!$K:$K,0))</f>
        <v>5</v>
      </c>
      <c r="O17">
        <f>INDEX(Diesel!$D:$D,MATCH(Table1[[#This Row],[Country name]],Diesel!$B:$B,0))</f>
        <v>1.75</v>
      </c>
      <c r="P17">
        <v>910</v>
      </c>
    </row>
    <row r="18" spans="2:16">
      <c r="B18" t="s">
        <v>185</v>
      </c>
      <c r="C18" t="s">
        <v>357</v>
      </c>
      <c r="D18">
        <v>1</v>
      </c>
      <c r="E18" t="str">
        <f>INDEX(Visas!$C:$C,MATCH(Table1[[#This Row],[Country name]],Visas!$B:$B,0))</f>
        <v>Visa in Dakar?</v>
      </c>
      <c r="G18" t="e">
        <f>INDEX(Currency!$C:$C,MATCH(Table1[[#This Row],[Currency]],Currency!$B:$B,0))</f>
        <v>#N/A</v>
      </c>
      <c r="H18" t="e">
        <f>1/Table1[[#This Row],[FX (1 EUR)]]*1000</f>
        <v>#N/A</v>
      </c>
      <c r="J18" t="s">
        <v>348</v>
      </c>
      <c r="K18">
        <f>INDEX(Risks!$H:$H,MATCH(Table1[[#This Row],[Country name]],Risks!$B:$B,0))</f>
        <v>2.5</v>
      </c>
      <c r="L18">
        <f>INDEX(Risks!$O:$O,MATCH(Table1[[#This Row],[Country name]],Risks!$B:$B,0))</f>
        <v>3</v>
      </c>
      <c r="M18" s="12">
        <f>INDEX(Rain!$1:$1048576,MATCH(Table1[[#This Row],[Country name]],Rain!$B:$B,0),MATCH(Table1[[#This Row],[Planned month]],Rain!$3:$3,0))</f>
        <v>1</v>
      </c>
      <c r="N18" s="12">
        <f>INDEX(Diesel!$L:$L,MATCH(Table1[[#This Row],[Country name]],Diesel!$K:$K,0))</f>
        <v>2</v>
      </c>
      <c r="O18">
        <f>INDEX(Diesel!$D:$D,MATCH(Table1[[#This Row],[Country name]],Diesel!$B:$B,0))</f>
        <v>0.93300000000000005</v>
      </c>
    </row>
    <row r="19" spans="2:16">
      <c r="B19" t="s">
        <v>310</v>
      </c>
      <c r="C19" t="s">
        <v>358</v>
      </c>
      <c r="D19">
        <v>0</v>
      </c>
      <c r="E19" t="str">
        <f>INDEX(Visas!$C:$C,MATCH(Table1[[#This Row],[Country name]],Visas!$B:$B,0))</f>
        <v>Visa required - tbc</v>
      </c>
      <c r="G19" t="e">
        <f>INDEX(Currency!$C:$C,MATCH(Table1[[#This Row],[Currency]],Currency!$B:$B,0))</f>
        <v>#N/A</v>
      </c>
      <c r="H19" t="e">
        <f>1/Table1[[#This Row],[FX (1 EUR)]]*1000</f>
        <v>#N/A</v>
      </c>
      <c r="K19">
        <f>INDEX(Risks!$H:$H,MATCH(Table1[[#This Row],[Country name]],Risks!$B:$B,0))</f>
        <v>1</v>
      </c>
      <c r="L19">
        <f>INDEX(Risks!$O:$O,MATCH(Table1[[#This Row],[Country name]],Risks!$B:$B,0))</f>
        <v>3</v>
      </c>
      <c r="M19" s="12">
        <f>INDEX(Rain!$1:$1048576,MATCH(Table1[[#This Row],[Country name]],Rain!$B:$B,0),MATCH(Table1[[#This Row],[Planned month]],Rain!$3:$3,0))</f>
        <v>0</v>
      </c>
      <c r="N19" s="12">
        <f>INDEX(Diesel!$L:$L,MATCH(Table1[[#This Row],[Country name]],Diesel!$K:$K,0))</f>
        <v>2</v>
      </c>
      <c r="O19" t="e">
        <f>INDEX(Diesel!$D:$D,MATCH(Table1[[#This Row],[Country name]],Diesel!$B:$B,0))</f>
        <v>#N/A</v>
      </c>
    </row>
    <row r="20" spans="2:16">
      <c r="B20" t="s">
        <v>311</v>
      </c>
      <c r="C20" t="s">
        <v>359</v>
      </c>
      <c r="D20">
        <v>1</v>
      </c>
      <c r="E20" t="str">
        <f>INDEX(Visas!$C:$C,MATCH(Table1[[#This Row],[Country name]],Visas!$B:$B,0))</f>
        <v>Visa in Togo?</v>
      </c>
      <c r="G20" t="e">
        <f>INDEX(Currency!$C:$C,MATCH(Table1[[#This Row],[Currency]],Currency!$B:$B,0))</f>
        <v>#N/A</v>
      </c>
      <c r="H20" t="e">
        <f>1/Table1[[#This Row],[FX (1 EUR)]]*1000</f>
        <v>#N/A</v>
      </c>
      <c r="K20">
        <f>INDEX(Risks!$H:$H,MATCH(Table1[[#This Row],[Country name]],Risks!$B:$B,0))</f>
        <v>1</v>
      </c>
      <c r="L20">
        <f>INDEX(Risks!$O:$O,MATCH(Table1[[#This Row],[Country name]],Risks!$B:$B,0))</f>
        <v>3</v>
      </c>
      <c r="M20" s="12">
        <f>INDEX(Rain!$1:$1048576,MATCH(Table1[[#This Row],[Country name]],Rain!$B:$B,0),MATCH(Table1[[#This Row],[Planned month]],Rain!$3:$3,0))</f>
        <v>0</v>
      </c>
      <c r="N20" s="12">
        <f>INDEX(Diesel!$L:$L,MATCH(Table1[[#This Row],[Country name]],Diesel!$K:$K,0))</f>
        <v>3</v>
      </c>
      <c r="O20">
        <f>INDEX(Diesel!$D:$D,MATCH(Table1[[#This Row],[Country name]],Diesel!$B:$B,0))</f>
        <v>0.91</v>
      </c>
    </row>
    <row r="21" spans="2:16">
      <c r="B21" t="s">
        <v>312</v>
      </c>
      <c r="C21" t="s">
        <v>360</v>
      </c>
      <c r="D21">
        <v>1</v>
      </c>
      <c r="E21" t="str">
        <f>INDEX(Visas!$C:$C,MATCH(Table1[[#This Row],[Country name]],Visas!$B:$B,0))</f>
        <v>Unclear</v>
      </c>
      <c r="G21" t="e">
        <f>INDEX(Currency!$C:$C,MATCH(Table1[[#This Row],[Currency]],Currency!$B:$B,0))</f>
        <v>#N/A</v>
      </c>
      <c r="H21" t="e">
        <f>1/Table1[[#This Row],[FX (1 EUR)]]*1000</f>
        <v>#N/A</v>
      </c>
      <c r="K21">
        <f>INDEX(Risks!$H:$H,MATCH(Table1[[#This Row],[Country name]],Risks!$B:$B,0))</f>
        <v>2</v>
      </c>
      <c r="L21">
        <f>INDEX(Risks!$O:$O,MATCH(Table1[[#This Row],[Country name]],Risks!$B:$B,0))</f>
        <v>3</v>
      </c>
      <c r="M21" s="12">
        <f>INDEX(Rain!$1:$1048576,MATCH(Table1[[#This Row],[Country name]],Rain!$B:$B,0),MATCH(Table1[[#This Row],[Planned month]],Rain!$3:$3,0))</f>
        <v>1</v>
      </c>
      <c r="N21" s="12">
        <f>INDEX(Diesel!$L:$L,MATCH(Table1[[#This Row],[Country name]],Diesel!$K:$K,0))</f>
        <v>1</v>
      </c>
      <c r="O21" t="e">
        <f>INDEX(Diesel!$D:$D,MATCH(Table1[[#This Row],[Country name]],Diesel!$B:$B,0))</f>
        <v>#N/A</v>
      </c>
    </row>
    <row r="22" spans="2:16">
      <c r="B22" t="s">
        <v>313</v>
      </c>
      <c r="C22" t="s">
        <v>361</v>
      </c>
      <c r="D22">
        <v>1</v>
      </c>
      <c r="E22" t="str">
        <f>INDEX(Visas!$C:$C,MATCH(Table1[[#This Row],[Country name]],Visas!$B:$B,0))</f>
        <v>Visa in Benin?</v>
      </c>
      <c r="G22" t="e">
        <f>INDEX(Currency!$C:$C,MATCH(Table1[[#This Row],[Currency]],Currency!$B:$B,0))</f>
        <v>#N/A</v>
      </c>
      <c r="H22" t="e">
        <f>1/Table1[[#This Row],[FX (1 EUR)]]*1000</f>
        <v>#N/A</v>
      </c>
      <c r="J22" t="s">
        <v>348</v>
      </c>
      <c r="K22">
        <f>INDEX(Risks!$H:$H,MATCH(Table1[[#This Row],[Country name]],Risks!$B:$B,0))</f>
        <v>2.5</v>
      </c>
      <c r="L22">
        <f>INDEX(Risks!$O:$O,MATCH(Table1[[#This Row],[Country name]],Risks!$B:$B,0))</f>
        <v>3</v>
      </c>
      <c r="M22" s="12">
        <f>INDEX(Rain!$1:$1048576,MATCH(Table1[[#This Row],[Country name]],Rain!$B:$B,0),MATCH(Table1[[#This Row],[Planned month]],Rain!$3:$3,0))</f>
        <v>1</v>
      </c>
      <c r="N22" s="12">
        <f>INDEX(Diesel!$L:$L,MATCH(Table1[[#This Row],[Country name]],Diesel!$K:$K,0))</f>
        <v>4</v>
      </c>
      <c r="O22">
        <f>INDEX(Diesel!$D:$D,MATCH(Table1[[#This Row],[Country name]],Diesel!$B:$B,0))</f>
        <v>1.2430000000000001</v>
      </c>
    </row>
    <row r="23" spans="2:16">
      <c r="B23" t="s">
        <v>314</v>
      </c>
      <c r="C23" t="s">
        <v>362</v>
      </c>
      <c r="D23">
        <v>1</v>
      </c>
      <c r="E23" t="str">
        <f>INDEX(Visas!$C:$C,MATCH(Table1[[#This Row],[Country name]],Visas!$B:$B,0))</f>
        <v>Visa in Ghana?</v>
      </c>
      <c r="G23" t="e">
        <f>INDEX(Currency!$C:$C,MATCH(Table1[[#This Row],[Currency]],Currency!$B:$B,0))</f>
        <v>#N/A</v>
      </c>
      <c r="H23" t="e">
        <f>1/Table1[[#This Row],[FX (1 EUR)]]*1000</f>
        <v>#N/A</v>
      </c>
      <c r="K23">
        <f>INDEX(Risks!$H:$H,MATCH(Table1[[#This Row],[Country name]],Risks!$B:$B,0))</f>
        <v>2</v>
      </c>
      <c r="L23">
        <f>INDEX(Risks!$O:$O,MATCH(Table1[[#This Row],[Country name]],Risks!$B:$B,0))</f>
        <v>3</v>
      </c>
      <c r="M23" s="12">
        <f>INDEX(Rain!$1:$1048576,MATCH(Table1[[#This Row],[Country name]],Rain!$B:$B,0),MATCH(Table1[[#This Row],[Planned month]],Rain!$3:$3,0))</f>
        <v>1</v>
      </c>
      <c r="N23" s="12">
        <f>INDEX(Diesel!$L:$L,MATCH(Table1[[#This Row],[Country name]],Diesel!$K:$K,0))</f>
        <v>3</v>
      </c>
      <c r="O23">
        <f>INDEX(Diesel!$D:$D,MATCH(Table1[[#This Row],[Country name]],Diesel!$B:$B,0))</f>
        <v>0.315</v>
      </c>
    </row>
    <row r="24" spans="2:16">
      <c r="B24" t="s">
        <v>221</v>
      </c>
      <c r="C24" t="s">
        <v>363</v>
      </c>
      <c r="D24">
        <v>1</v>
      </c>
      <c r="E24" t="str">
        <f>INDEX(Visas!$C:$C,MATCH(Table1[[#This Row],[Country name]],Visas!$B:$B,0))</f>
        <v>No visa req for CH passport holders</v>
      </c>
      <c r="G24" t="e">
        <f>INDEX(Currency!$C:$C,MATCH(Table1[[#This Row],[Currency]],Currency!$B:$B,0))</f>
        <v>#N/A</v>
      </c>
      <c r="H24" t="e">
        <f>1/Table1[[#This Row],[FX (1 EUR)]]*1000</f>
        <v>#N/A</v>
      </c>
      <c r="K24">
        <f>INDEX(Risks!$H:$H,MATCH(Table1[[#This Row],[Country name]],Risks!$B:$B,0))</f>
        <v>1</v>
      </c>
      <c r="L24">
        <f>INDEX(Risks!$O:$O,MATCH(Table1[[#This Row],[Country name]],Risks!$B:$B,0))</f>
        <v>2</v>
      </c>
      <c r="M24" s="12">
        <f>INDEX(Rain!$1:$1048576,MATCH(Table1[[#This Row],[Country name]],Rain!$B:$B,0),MATCH(Table1[[#This Row],[Planned month]],Rain!$3:$3,0))</f>
        <v>0</v>
      </c>
      <c r="N24" s="12">
        <f>INDEX(Diesel!$L:$L,MATCH(Table1[[#This Row],[Country name]],Diesel!$K:$K,0))</f>
        <v>5</v>
      </c>
      <c r="O24">
        <f>INDEX(Diesel!$D:$D,MATCH(Table1[[#This Row],[Country name]],Diesel!$B:$B,0))</f>
        <v>1.3029999999999999</v>
      </c>
    </row>
    <row r="25" spans="2:16">
      <c r="B25" t="s">
        <v>315</v>
      </c>
      <c r="C25" t="s">
        <v>352</v>
      </c>
      <c r="D25">
        <v>1</v>
      </c>
      <c r="E25" t="str">
        <f>INDEX(Visas!$C:$C,MATCH(Table1[[#This Row],[Country name]],Visas!$B:$B,0))</f>
        <v>No visa req for CH passport holders</v>
      </c>
      <c r="G25" t="e">
        <f>INDEX(Currency!$C:$C,MATCH(Table1[[#This Row],[Currency]],Currency!$B:$B,0))</f>
        <v>#N/A</v>
      </c>
      <c r="H25" t="e">
        <f>1/Table1[[#This Row],[FX (1 EUR)]]*1000</f>
        <v>#N/A</v>
      </c>
      <c r="K25">
        <f>INDEX(Risks!$H:$H,MATCH(Table1[[#This Row],[Country name]],Risks!$B:$B,0))</f>
        <v>1</v>
      </c>
      <c r="L25">
        <f>INDEX(Risks!$O:$O,MATCH(Table1[[#This Row],[Country name]],Risks!$B:$B,0))</f>
        <v>2</v>
      </c>
      <c r="M25" s="12">
        <f>INDEX(Rain!$1:$1048576,MATCH(Table1[[#This Row],[Country name]],Rain!$B:$B,0),MATCH(Table1[[#This Row],[Planned month]],Rain!$3:$3,0))</f>
        <v>0</v>
      </c>
      <c r="N25" s="12">
        <f>INDEX(Diesel!$L:$L,MATCH(Table1[[#This Row],[Country name]],Diesel!$K:$K,0))</f>
        <v>4</v>
      </c>
      <c r="O25">
        <f>INDEX(Diesel!$D:$D,MATCH(Table1[[#This Row],[Country name]],Diesel!$B:$B,0))</f>
        <v>1.4339999999999999</v>
      </c>
    </row>
    <row r="26" spans="2:16">
      <c r="B26" t="s">
        <v>238</v>
      </c>
      <c r="C26" t="s">
        <v>353</v>
      </c>
      <c r="D26">
        <v>1</v>
      </c>
      <c r="E26" t="str">
        <f>INDEX(Visas!$C:$C,MATCH(Table1[[#This Row],[Country name]],Visas!$B:$B,0))</f>
        <v>No visa req for CH passport holders</v>
      </c>
      <c r="G26" t="e">
        <f>INDEX(Currency!$C:$C,MATCH(Table1[[#This Row],[Currency]],Currency!$B:$B,0))</f>
        <v>#N/A</v>
      </c>
      <c r="H26" t="e">
        <f>1/Table1[[#This Row],[FX (1 EUR)]]*1000</f>
        <v>#N/A</v>
      </c>
      <c r="J26" t="s">
        <v>349</v>
      </c>
      <c r="K26">
        <f>INDEX(Risks!$H:$H,MATCH(Table1[[#This Row],[Country name]],Risks!$B:$B,0))</f>
        <v>2</v>
      </c>
      <c r="L26">
        <f>INDEX(Risks!$O:$O,MATCH(Table1[[#This Row],[Country name]],Risks!$B:$B,0))</f>
        <v>1</v>
      </c>
      <c r="M26" s="12">
        <f>INDEX(Rain!$1:$1048576,MATCH(Table1[[#This Row],[Country name]],Rain!$B:$B,0),MATCH(Table1[[#This Row],[Planned month]],Rain!$3:$3,0))</f>
        <v>0</v>
      </c>
      <c r="N26" s="12">
        <f>INDEX(Diesel!$L:$L,MATCH(Table1[[#This Row],[Country name]],Diesel!$K:$K,0))</f>
        <v>4</v>
      </c>
      <c r="O26">
        <f>INDEX(Diesel!$D:$D,MATCH(Table1[[#This Row],[Country name]],Diesel!$B:$B,0))</f>
        <v>1.472</v>
      </c>
    </row>
    <row r="27" spans="2:16">
      <c r="B27" t="s">
        <v>293</v>
      </c>
      <c r="C27" t="s">
        <v>354</v>
      </c>
      <c r="D27">
        <v>0</v>
      </c>
      <c r="E27">
        <f>INDEX(Visas!$C:$C,MATCH(Table1[[#This Row],[Country name]],Visas!$B:$B,0))</f>
        <v>0</v>
      </c>
      <c r="G27" t="e">
        <f>INDEX(Currency!$C:$C,MATCH(Table1[[#This Row],[Currency]],Currency!$B:$B,0))</f>
        <v>#N/A</v>
      </c>
      <c r="H27" t="e">
        <f>1/Table1[[#This Row],[FX (1 EUR)]]*1000</f>
        <v>#N/A</v>
      </c>
      <c r="K27">
        <f>INDEX(Risks!$H:$H,MATCH(Table1[[#This Row],[Country name]],Risks!$B:$B,0))</f>
        <v>2</v>
      </c>
      <c r="L27">
        <f>INDEX(Risks!$O:$O,MATCH(Table1[[#This Row],[Country name]],Risks!$B:$B,0))</f>
        <v>3</v>
      </c>
      <c r="M27" s="12">
        <f>INDEX(Rain!$1:$1048576,MATCH(Table1[[#This Row],[Country name]],Rain!$B:$B,0),MATCH(Table1[[#This Row],[Planned month]],Rain!$3:$3,0))</f>
        <v>0</v>
      </c>
      <c r="N27" s="12">
        <f>INDEX(Diesel!$L:$L,MATCH(Table1[[#This Row],[Country name]],Diesel!$K:$K,0))</f>
        <v>5</v>
      </c>
      <c r="O27">
        <f>INDEX(Diesel!$D:$D,MATCH(Table1[[#This Row],[Country name]],Diesel!$B:$B,0))</f>
        <v>2.3220000000000001</v>
      </c>
    </row>
    <row r="28" spans="2:16">
      <c r="B28" t="s">
        <v>257</v>
      </c>
      <c r="C28" t="s">
        <v>355</v>
      </c>
      <c r="D28">
        <v>0</v>
      </c>
      <c r="E28">
        <f>INDEX(Visas!$C:$C,MATCH(Table1[[#This Row],[Country name]],Visas!$B:$B,0))</f>
        <v>0</v>
      </c>
      <c r="G28" t="e">
        <f>INDEX(Currency!$C:$C,MATCH(Table1[[#This Row],[Currency]],Currency!$B:$B,0))</f>
        <v>#N/A</v>
      </c>
      <c r="H28" t="e">
        <f>1/Table1[[#This Row],[FX (1 EUR)]]*1000</f>
        <v>#N/A</v>
      </c>
      <c r="K28">
        <f>INDEX(Risks!$H:$H,MATCH(Table1[[#This Row],[Country name]],Risks!$B:$B,0))</f>
        <v>1</v>
      </c>
      <c r="L28">
        <f>INDEX(Risks!$O:$O,MATCH(Table1[[#This Row],[Country name]],Risks!$B:$B,0))</f>
        <v>3</v>
      </c>
      <c r="M28" s="12">
        <f>INDEX(Rain!$1:$1048576,MATCH(Table1[[#This Row],[Country name]],Rain!$B:$B,0),MATCH(Table1[[#This Row],[Planned month]],Rain!$3:$3,0))</f>
        <v>0</v>
      </c>
      <c r="N28" s="12">
        <f>INDEX(Diesel!$L:$L,MATCH(Table1[[#This Row],[Country name]],Diesel!$K:$K,0))</f>
        <v>5</v>
      </c>
      <c r="O28">
        <f>INDEX(Diesel!$D:$D,MATCH(Table1[[#This Row],[Country name]],Diesel!$B:$B,0))</f>
        <v>1.738</v>
      </c>
    </row>
    <row r="29" spans="2:16">
      <c r="B29" t="s">
        <v>227</v>
      </c>
      <c r="C29" t="s">
        <v>356</v>
      </c>
      <c r="D29">
        <v>0</v>
      </c>
      <c r="E29">
        <f>INDEX(Visas!$C:$C,MATCH(Table1[[#This Row],[Country name]],Visas!$B:$B,0))</f>
        <v>0</v>
      </c>
      <c r="G29" t="e">
        <f>INDEX(Currency!$C:$C,MATCH(Table1[[#This Row],[Currency]],Currency!$B:$B,0))</f>
        <v>#N/A</v>
      </c>
      <c r="H29" t="e">
        <f>1/Table1[[#This Row],[FX (1 EUR)]]*1000</f>
        <v>#N/A</v>
      </c>
      <c r="K29">
        <f>INDEX(Risks!$H:$H,MATCH(Table1[[#This Row],[Country name]],Risks!$B:$B,0))</f>
        <v>3</v>
      </c>
      <c r="L29">
        <f>INDEX(Risks!$O:$O,MATCH(Table1[[#This Row],[Country name]],Risks!$B:$B,0))</f>
        <v>3</v>
      </c>
      <c r="M29" s="12">
        <f>INDEX(Rain!$1:$1048576,MATCH(Table1[[#This Row],[Country name]],Rain!$B:$B,0),MATCH(Table1[[#This Row],[Planned month]],Rain!$3:$3,0))</f>
        <v>0</v>
      </c>
      <c r="N29" s="12">
        <f>INDEX(Diesel!$L:$L,MATCH(Table1[[#This Row],[Country name]],Diesel!$K:$K,0))</f>
        <v>5</v>
      </c>
      <c r="O29">
        <f>INDEX(Diesel!$D:$D,MATCH(Table1[[#This Row],[Country name]],Diesel!$B:$B,0))</f>
        <v>1.3779999999999999</v>
      </c>
    </row>
    <row r="30" spans="2:16">
      <c r="B30" t="s">
        <v>276</v>
      </c>
      <c r="C30" t="s">
        <v>357</v>
      </c>
      <c r="D30">
        <v>0</v>
      </c>
      <c r="E30">
        <f>INDEX(Visas!$C:$C,MATCH(Table1[[#This Row],[Country name]],Visas!$B:$B,0))</f>
        <v>0</v>
      </c>
      <c r="G30" t="e">
        <f>INDEX(Currency!$C:$C,MATCH(Table1[[#This Row],[Currency]],Currency!$B:$B,0))</f>
        <v>#N/A</v>
      </c>
      <c r="H30" t="e">
        <f>1/Table1[[#This Row],[FX (1 EUR)]]*1000</f>
        <v>#N/A</v>
      </c>
      <c r="K30">
        <f>INDEX(Risks!$H:$H,MATCH(Table1[[#This Row],[Country name]],Risks!$B:$B,0))</f>
        <v>1</v>
      </c>
      <c r="L30">
        <f>INDEX(Risks!$O:$O,MATCH(Table1[[#This Row],[Country name]],Risks!$B:$B,0))</f>
        <v>3</v>
      </c>
      <c r="M30" s="12">
        <f>INDEX(Rain!$1:$1048576,MATCH(Table1[[#This Row],[Country name]],Rain!$B:$B,0),MATCH(Table1[[#This Row],[Planned month]],Rain!$3:$3,0))</f>
        <v>0</v>
      </c>
      <c r="N30" s="12">
        <f>INDEX(Diesel!$L:$L,MATCH(Table1[[#This Row],[Country name]],Diesel!$K:$K,0))</f>
        <v>5</v>
      </c>
      <c r="O30">
        <f>INDEX(Diesel!$D:$D,MATCH(Table1[[#This Row],[Country name]],Diesel!$B:$B,0))</f>
        <v>1.875</v>
      </c>
    </row>
    <row r="31" spans="2:16">
      <c r="B31" t="s">
        <v>231</v>
      </c>
      <c r="C31" t="s">
        <v>358</v>
      </c>
      <c r="D31">
        <v>0</v>
      </c>
      <c r="E31">
        <f>INDEX(Visas!$C:$C,MATCH(Table1[[#This Row],[Country name]],Visas!$B:$B,0))</f>
        <v>0</v>
      </c>
      <c r="G31" t="e">
        <f>INDEX(Currency!$C:$C,MATCH(Table1[[#This Row],[Currency]],Currency!$B:$B,0))</f>
        <v>#N/A</v>
      </c>
      <c r="H31" t="e">
        <f>1/Table1[[#This Row],[FX (1 EUR)]]*1000</f>
        <v>#N/A</v>
      </c>
      <c r="J31" t="s">
        <v>348</v>
      </c>
      <c r="K31">
        <f>INDEX(Risks!$H:$H,MATCH(Table1[[#This Row],[Country name]],Risks!$B:$B,0))</f>
        <v>2.5</v>
      </c>
      <c r="L31">
        <f>INDEX(Risks!$O:$O,MATCH(Table1[[#This Row],[Country name]],Risks!$B:$B,0))</f>
        <v>3</v>
      </c>
      <c r="M31" s="12">
        <f>INDEX(Rain!$1:$1048576,MATCH(Table1[[#This Row],[Country name]],Rain!$B:$B,0),MATCH(Table1[[#This Row],[Planned month]],Rain!$3:$3,0))</f>
        <v>0</v>
      </c>
      <c r="N31" s="12">
        <f>INDEX(Diesel!$L:$L,MATCH(Table1[[#This Row],[Country name]],Diesel!$K:$K,0))</f>
        <v>5</v>
      </c>
      <c r="O31">
        <f>INDEX(Diesel!$D:$D,MATCH(Table1[[#This Row],[Country name]],Diesel!$B:$B,0))</f>
        <v>1.423</v>
      </c>
    </row>
    <row r="32" spans="2:16">
      <c r="B32" t="s">
        <v>316</v>
      </c>
      <c r="C32" t="s">
        <v>359</v>
      </c>
      <c r="D32">
        <v>0</v>
      </c>
      <c r="E32">
        <f>INDEX(Visas!$C:$C,MATCH(Table1[[#This Row],[Country name]],Visas!$B:$B,0))</f>
        <v>0</v>
      </c>
      <c r="G32" t="e">
        <f>INDEX(Currency!$C:$C,MATCH(Table1[[#This Row],[Currency]],Currency!$B:$B,0))</f>
        <v>#N/A</v>
      </c>
      <c r="H32" t="e">
        <f>1/Table1[[#This Row],[FX (1 EUR)]]*1000</f>
        <v>#N/A</v>
      </c>
      <c r="J32" t="s">
        <v>348</v>
      </c>
      <c r="K32">
        <f>INDEX(Risks!$H:$H,MATCH(Table1[[#This Row],[Country name]],Risks!$B:$B,0))</f>
        <v>2.5</v>
      </c>
      <c r="L32">
        <f>INDEX(Risks!$O:$O,MATCH(Table1[[#This Row],[Country name]],Risks!$B:$B,0))</f>
        <v>3</v>
      </c>
      <c r="M32" s="12">
        <f>INDEX(Rain!$1:$1048576,MATCH(Table1[[#This Row],[Country name]],Rain!$B:$B,0),MATCH(Table1[[#This Row],[Planned month]],Rain!$3:$3,0))</f>
        <v>0</v>
      </c>
      <c r="N32" s="12">
        <f>INDEX(Diesel!$L:$L,MATCH(Table1[[#This Row],[Country name]],Diesel!$K:$K,0))</f>
        <v>5</v>
      </c>
      <c r="O32">
        <f>INDEX(Diesel!$D:$D,MATCH(Table1[[#This Row],[Country name]],Diesel!$B:$B,0))</f>
        <v>1.591</v>
      </c>
    </row>
    <row r="33" spans="2:15">
      <c r="B33" t="s">
        <v>245</v>
      </c>
      <c r="C33" t="s">
        <v>360</v>
      </c>
      <c r="D33">
        <v>0</v>
      </c>
      <c r="E33">
        <f>INDEX(Visas!$C:$C,MATCH(Table1[[#This Row],[Country name]],Visas!$B:$B,0))</f>
        <v>0</v>
      </c>
      <c r="G33" t="e">
        <f>INDEX(Currency!$C:$C,MATCH(Table1[[#This Row],[Currency]],Currency!$B:$B,0))</f>
        <v>#N/A</v>
      </c>
      <c r="H33" t="e">
        <f>1/Table1[[#This Row],[FX (1 EUR)]]*1000</f>
        <v>#N/A</v>
      </c>
      <c r="J33" t="s">
        <v>348</v>
      </c>
      <c r="K33">
        <f>INDEX(Risks!$H:$H,MATCH(Table1[[#This Row],[Country name]],Risks!$B:$B,0))</f>
        <v>1.5</v>
      </c>
      <c r="L33">
        <f>INDEX(Risks!$O:$O,MATCH(Table1[[#This Row],[Country name]],Risks!$B:$B,0))</f>
        <v>3</v>
      </c>
      <c r="M33" s="12">
        <f>INDEX(Rain!$1:$1048576,MATCH(Table1[[#This Row],[Country name]],Rain!$B:$B,0),MATCH(Table1[[#This Row],[Planned month]],Rain!$3:$3,0))</f>
        <v>0</v>
      </c>
      <c r="N33" s="12">
        <f>INDEX(Diesel!$L:$L,MATCH(Table1[[#This Row],[Country name]],Diesel!$K:$K,0))</f>
        <v>5</v>
      </c>
      <c r="O33">
        <f>INDEX(Diesel!$D:$D,MATCH(Table1[[#This Row],[Country name]],Diesel!$B:$B,0))</f>
        <v>1.5620000000000001</v>
      </c>
    </row>
    <row r="34" spans="2:15">
      <c r="B34" t="s">
        <v>317</v>
      </c>
      <c r="C34" t="s">
        <v>361</v>
      </c>
      <c r="D34">
        <v>0</v>
      </c>
      <c r="E34" t="str">
        <f>INDEX(Visas!$C:$C,MATCH(Table1[[#This Row],[Country name]],Visas!$B:$B,0))</f>
        <v>Visa required - tbc</v>
      </c>
      <c r="G34" t="e">
        <f>INDEX(Currency!$C:$C,MATCH(Table1[[#This Row],[Currency]],Currency!$B:$B,0))</f>
        <v>#N/A</v>
      </c>
      <c r="H34" t="e">
        <f>1/Table1[[#This Row],[FX (1 EUR)]]*1000</f>
        <v>#N/A</v>
      </c>
      <c r="J34" t="s">
        <v>348</v>
      </c>
      <c r="K34">
        <f>INDEX(Risks!$H:$H,MATCH(Table1[[#This Row],[Country name]],Risks!$B:$B,0))</f>
        <v>2.5</v>
      </c>
      <c r="L34">
        <f>INDEX(Risks!$O:$O,MATCH(Table1[[#This Row],[Country name]],Risks!$B:$B,0))</f>
        <v>4</v>
      </c>
      <c r="M34" s="12">
        <f>INDEX(Rain!$1:$1048576,MATCH(Table1[[#This Row],[Country name]],Rain!$B:$B,0),MATCH(Table1[[#This Row],[Planned month]],Rain!$3:$3,0))</f>
        <v>0</v>
      </c>
      <c r="N34" s="12">
        <f>INDEX(Diesel!$L:$L,MATCH(Table1[[#This Row],[Country name]],Diesel!$K:$K,0))</f>
        <v>5</v>
      </c>
      <c r="O34">
        <f>INDEX(Diesel!$D:$D,MATCH(Table1[[#This Row],[Country name]],Diesel!$B:$B,0))</f>
        <v>1.6850000000000001</v>
      </c>
    </row>
    <row r="35" spans="2:15">
      <c r="B35" t="s">
        <v>198</v>
      </c>
      <c r="C35" t="s">
        <v>362</v>
      </c>
      <c r="D35">
        <v>0</v>
      </c>
      <c r="E35">
        <f>INDEX(Visas!$C:$C,MATCH(Table1[[#This Row],[Country name]],Visas!$B:$B,0))</f>
        <v>0</v>
      </c>
      <c r="G35" t="e">
        <f>INDEX(Currency!$C:$C,MATCH(Table1[[#This Row],[Currency]],Currency!$B:$B,0))</f>
        <v>#N/A</v>
      </c>
      <c r="H35" t="e">
        <f>1/Table1[[#This Row],[FX (1 EUR)]]*1000</f>
        <v>#N/A</v>
      </c>
      <c r="J35" t="s">
        <v>348</v>
      </c>
      <c r="K35">
        <f>INDEX(Risks!$H:$H,MATCH(Table1[[#This Row],[Country name]],Risks!$B:$B,0))</f>
        <v>2.5</v>
      </c>
      <c r="L35">
        <f>INDEX(Risks!$O:$O,MATCH(Table1[[#This Row],[Country name]],Risks!$B:$B,0))</f>
        <v>3</v>
      </c>
      <c r="M35" s="12">
        <f>INDEX(Rain!$1:$1048576,MATCH(Table1[[#This Row],[Country name]],Rain!$B:$B,0),MATCH(Table1[[#This Row],[Planned month]],Rain!$3:$3,0))</f>
        <v>1</v>
      </c>
      <c r="N35" s="12">
        <f>INDEX(Diesel!$L:$L,MATCH(Table1[[#This Row],[Country name]],Diesel!$K:$K,0))</f>
        <v>5</v>
      </c>
      <c r="O35">
        <f>INDEX(Diesel!$D:$D,MATCH(Table1[[#This Row],[Country name]],Diesel!$B:$B,0))</f>
        <v>1.115</v>
      </c>
    </row>
    <row r="36" spans="2:15">
      <c r="B36" t="s">
        <v>318</v>
      </c>
      <c r="C36" t="s">
        <v>363</v>
      </c>
      <c r="D36">
        <v>0</v>
      </c>
      <c r="E36">
        <f>INDEX(Visas!$C:$C,MATCH(Table1[[#This Row],[Country name]],Visas!$B:$B,0))</f>
        <v>0</v>
      </c>
      <c r="G36" t="e">
        <f>INDEX(Currency!$C:$C,MATCH(Table1[[#This Row],[Currency]],Currency!$B:$B,0))</f>
        <v>#N/A</v>
      </c>
      <c r="H36" t="e">
        <f>1/Table1[[#This Row],[FX (1 EUR)]]*1000</f>
        <v>#N/A</v>
      </c>
      <c r="K36">
        <f>INDEX(Risks!$H:$H,MATCH(Table1[[#This Row],[Country name]],Risks!$B:$B,0))</f>
        <v>2.5</v>
      </c>
      <c r="L36">
        <f>INDEX(Risks!$O:$O,MATCH(Table1[[#This Row],[Country name]],Risks!$B:$B,0))</f>
        <v>3</v>
      </c>
      <c r="M36" s="12">
        <f>INDEX(Rain!$1:$1048576,MATCH(Table1[[#This Row],[Country name]],Rain!$B:$B,0),MATCH(Table1[[#This Row],[Planned month]],Rain!$3:$3,0))</f>
        <v>0</v>
      </c>
      <c r="N36" s="12">
        <f>INDEX(Diesel!$L:$L,MATCH(Table1[[#This Row],[Country name]],Diesel!$K:$K,0))</f>
        <v>4</v>
      </c>
      <c r="O36">
        <f>INDEX(Diesel!$D:$D,MATCH(Table1[[#This Row],[Country name]],Diesel!$B:$B,0))</f>
        <v>0.93700000000000006</v>
      </c>
    </row>
  </sheetData>
  <conditionalFormatting sqref="O4:O36">
    <cfRule type="colorScale" priority="7">
      <colorScale>
        <cfvo type="min"/>
        <cfvo type="percentile" val="50"/>
        <cfvo type="max"/>
        <color theme="9" tint="0.79998168889431442"/>
        <color theme="7" tint="0.79998168889431442"/>
        <color theme="5" tint="0.79998168889431442"/>
      </colorScale>
    </cfRule>
  </conditionalFormatting>
  <conditionalFormatting sqref="K4:L3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:N36">
    <cfRule type="colorScale" priority="9">
      <colorScale>
        <cfvo type="min"/>
        <cfvo type="percentile" val="50"/>
        <cfvo type="max"/>
        <color theme="5" tint="0.79998168889431442"/>
        <color theme="7" tint="0.79998168889431442"/>
        <color theme="8" tint="0.79998168889431442"/>
      </colorScale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C7413070-CE67-EC4C-B83D-5944C7DF6A6F}">
            <x14:iconSet iconSet="3Flag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5Boxes" iconId="4"/>
            </x14:iconSet>
          </x14:cfRule>
          <xm:sqref>M1:M1048576</xm:sqref>
        </x14:conditionalFormatting>
        <x14:conditionalFormatting xmlns:xm="http://schemas.microsoft.com/office/excel/2006/main">
          <x14:cfRule type="iconSet" priority="1" id="{C5DD9801-167D-D041-9DB3-FD14268355F1}">
            <x14:iconSet iconSet="4RedToBlack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5</xm:f>
              </x14:cfvo>
              <x14:cfIcon iconSet="4TrafficLight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N1:N1048576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7217-44EA-4E45-A9FF-A31D5E5C65D3}">
  <sheetPr>
    <tabColor theme="0" tint="-0.249977111117893"/>
  </sheetPr>
  <dimension ref="A1"/>
  <sheetViews>
    <sheetView workbookViewId="0"/>
  </sheetViews>
  <sheetFormatPr baseColWidth="10" defaultRowHeight="1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F4B0D-92E1-DF40-9553-5066686BAAFA}">
  <sheetPr>
    <tabColor theme="7" tint="-0.249977111117893"/>
  </sheetPr>
  <dimension ref="A1:M36"/>
  <sheetViews>
    <sheetView workbookViewId="0"/>
  </sheetViews>
  <sheetFormatPr baseColWidth="10" defaultRowHeight="16"/>
  <cols>
    <col min="1" max="1" width="3.5" customWidth="1"/>
    <col min="2" max="2" width="15.83203125" bestFit="1" customWidth="1"/>
    <col min="3" max="3" width="30.33203125" bestFit="1" customWidth="1"/>
    <col min="4" max="4" width="26.83203125" customWidth="1"/>
    <col min="5" max="5" width="28.33203125" bestFit="1" customWidth="1"/>
    <col min="6" max="6" width="28.33203125" customWidth="1"/>
    <col min="7" max="7" width="20.5" bestFit="1" customWidth="1"/>
    <col min="8" max="8" width="22.1640625" bestFit="1" customWidth="1"/>
    <col min="9" max="10" width="16.33203125" bestFit="1" customWidth="1"/>
    <col min="11" max="11" width="34.5" bestFit="1" customWidth="1"/>
    <col min="12" max="12" width="25.33203125" bestFit="1" customWidth="1"/>
    <col min="13" max="13" width="63" bestFit="1" customWidth="1"/>
  </cols>
  <sheetData>
    <row r="1" spans="1:13">
      <c r="A1" s="5" t="s">
        <v>302</v>
      </c>
    </row>
    <row r="2" spans="1:13">
      <c r="I2" s="31" t="s">
        <v>749</v>
      </c>
      <c r="J2" s="35"/>
      <c r="K2" s="35"/>
    </row>
    <row r="3" spans="1:13">
      <c r="B3" t="s">
        <v>168</v>
      </c>
      <c r="C3" t="s">
        <v>297</v>
      </c>
      <c r="D3" t="s">
        <v>703</v>
      </c>
      <c r="E3" t="s">
        <v>618</v>
      </c>
      <c r="F3" t="s">
        <v>674</v>
      </c>
      <c r="G3" t="s">
        <v>407</v>
      </c>
      <c r="H3" t="s">
        <v>406</v>
      </c>
      <c r="I3" t="s">
        <v>400</v>
      </c>
      <c r="J3" t="s">
        <v>401</v>
      </c>
      <c r="K3" t="s">
        <v>704</v>
      </c>
      <c r="L3" t="s">
        <v>409</v>
      </c>
      <c r="M3" t="s">
        <v>402</v>
      </c>
    </row>
    <row r="4" spans="1:13">
      <c r="B4" t="s">
        <v>301</v>
      </c>
      <c r="C4" s="19" t="s">
        <v>706</v>
      </c>
      <c r="D4" s="18" t="s">
        <v>724</v>
      </c>
      <c r="E4" t="str">
        <f>INDEX(Wikipedia!$C:$C,MATCH(Table14[[#This Row],[Country name]],Wikipedia!$B:$B,0))</f>
        <v>Visa not required[141]</v>
      </c>
      <c r="F4">
        <f>INDEX(Wikipedia!$D:$D,MATCH(Table14[[#This Row],[Country name]],Wikipedia!$B:$B,0))</f>
        <v>0</v>
      </c>
      <c r="H4" t="s">
        <v>713</v>
      </c>
    </row>
    <row r="5" spans="1:13">
      <c r="B5" t="s">
        <v>640</v>
      </c>
      <c r="C5" s="19" t="s">
        <v>405</v>
      </c>
      <c r="D5" s="18" t="s">
        <v>709</v>
      </c>
      <c r="E5" s="18" t="str">
        <f>INDEX(Wikipedia!$C:$C,MATCH(Table14[[#This Row],[Country name]],Wikipedia!$B:$B,0))</f>
        <v>Visa on arrival[133]</v>
      </c>
      <c r="F5" s="18">
        <f>INDEX(Wikipedia!$D:$D,MATCH(Table14[[#This Row],[Country name]],Wikipedia!$B:$B,0))</f>
        <v>0</v>
      </c>
      <c r="H5" s="17" t="s">
        <v>710</v>
      </c>
      <c r="I5" t="s">
        <v>403</v>
      </c>
      <c r="K5" s="2" t="s">
        <v>708</v>
      </c>
    </row>
    <row r="6" spans="1:13">
      <c r="B6" t="s">
        <v>303</v>
      </c>
      <c r="C6" s="19" t="s">
        <v>706</v>
      </c>
      <c r="D6" s="18" t="s">
        <v>724</v>
      </c>
      <c r="E6" s="18" t="str">
        <f>INDEX(Wikipedia!$C:$C,MATCH(Table14[[#This Row],[Country name]],Wikipedia!$B:$B,0))</f>
        <v>Visa on arrival[185]</v>
      </c>
      <c r="F6" s="18">
        <f>INDEX(Wikipedia!$D:$D,MATCH(Table14[[#This Row],[Country name]],Wikipedia!$B:$B,0))</f>
        <v>0</v>
      </c>
      <c r="H6" t="s">
        <v>713</v>
      </c>
      <c r="I6" t="s">
        <v>707</v>
      </c>
      <c r="K6" s="2" t="s">
        <v>705</v>
      </c>
    </row>
    <row r="7" spans="1:13">
      <c r="B7" t="s">
        <v>305</v>
      </c>
      <c r="C7" s="17" t="s">
        <v>740</v>
      </c>
      <c r="D7" s="18" t="s">
        <v>739</v>
      </c>
      <c r="E7" s="18" t="str">
        <f>INDEX(Wikipedia!$C:$C,MATCH(Table14[[#This Row],[Country name]],Wikipedia!$B:$B,0))</f>
        <v>Visa required[80][81]</v>
      </c>
      <c r="F7" s="18">
        <f>INDEX(Wikipedia!$D:$D,MATCH(Table14[[#This Row],[Country name]],Wikipedia!$B:$B,0))</f>
        <v>0</v>
      </c>
      <c r="H7" t="s">
        <v>738</v>
      </c>
      <c r="I7" t="s">
        <v>717</v>
      </c>
      <c r="J7" s="18"/>
      <c r="K7" s="2" t="s">
        <v>718</v>
      </c>
      <c r="M7" t="s">
        <v>748</v>
      </c>
    </row>
    <row r="8" spans="1:13">
      <c r="B8" t="s">
        <v>306</v>
      </c>
      <c r="C8" s="19" t="s">
        <v>742</v>
      </c>
      <c r="D8" s="18" t="s">
        <v>724</v>
      </c>
      <c r="E8" s="18" t="str">
        <f>INDEX(Wikipedia!$C:$C,MATCH(Table14[[#This Row],[Country name]],Wikipedia!$B:$B,0))</f>
        <v>eVisa / Visa on arrival[90]</v>
      </c>
      <c r="F8" s="18">
        <f>INDEX(Wikipedia!$D:$D,MATCH(Table14[[#This Row],[Country name]],Wikipedia!$B:$B,0))</f>
        <v>0</v>
      </c>
      <c r="H8" t="s">
        <v>738</v>
      </c>
      <c r="I8" s="28" t="s">
        <v>715</v>
      </c>
      <c r="K8" s="2" t="s">
        <v>714</v>
      </c>
      <c r="M8" t="s">
        <v>716</v>
      </c>
    </row>
    <row r="9" spans="1:13">
      <c r="B9" t="s">
        <v>308</v>
      </c>
      <c r="C9" s="19" t="s">
        <v>412</v>
      </c>
      <c r="D9" s="18" t="s">
        <v>724</v>
      </c>
      <c r="E9" s="18" t="str">
        <f>INDEX(Wikipedia!$C:$C,MATCH(Table14[[#This Row],[Country name]],Wikipedia!$B:$B,0))</f>
        <v>eVisa[89]</v>
      </c>
      <c r="F9" s="18">
        <f>INDEX(Wikipedia!$D:$D,MATCH(Table14[[#This Row],[Country name]],Wikipedia!$B:$B,0))</f>
        <v>0</v>
      </c>
      <c r="G9" t="s">
        <v>408</v>
      </c>
      <c r="H9" s="17" t="s">
        <v>712</v>
      </c>
      <c r="I9" t="s">
        <v>404</v>
      </c>
      <c r="K9" s="2" t="s">
        <v>719</v>
      </c>
      <c r="L9" t="s">
        <v>410</v>
      </c>
      <c r="M9" t="s">
        <v>711</v>
      </c>
    </row>
    <row r="10" spans="1:13">
      <c r="B10" t="s">
        <v>232</v>
      </c>
      <c r="C10" s="19" t="s">
        <v>737</v>
      </c>
      <c r="D10" s="18" t="s">
        <v>724</v>
      </c>
      <c r="E10" s="18" t="str">
        <f>INDEX(Wikipedia!$C:$C,MATCH(Table14[[#This Row],[Country name]],Wikipedia!$B:$B,0))</f>
        <v>Visa required[188]</v>
      </c>
      <c r="F10" s="18">
        <f>INDEX(Wikipedia!$D:$D,MATCH(Table14[[#This Row],[Country name]],Wikipedia!$B:$B,0))</f>
        <v>0</v>
      </c>
      <c r="H10" t="s">
        <v>738</v>
      </c>
      <c r="I10" t="s">
        <v>721</v>
      </c>
      <c r="K10" s="2" t="s">
        <v>720</v>
      </c>
    </row>
    <row r="11" spans="1:13">
      <c r="B11" t="s">
        <v>307</v>
      </c>
      <c r="C11" s="19" t="s">
        <v>722</v>
      </c>
      <c r="D11" s="18" t="s">
        <v>723</v>
      </c>
      <c r="E11" s="18" t="str">
        <f>INDEX(Wikipedia!$C:$C,MATCH(Table14[[#This Row],[Country name]],Wikipedia!$B:$B,0))</f>
        <v>Visa required[120]</v>
      </c>
      <c r="F11" s="18">
        <f>INDEX(Wikipedia!$D:$D,MATCH(Table14[[#This Row],[Country name]],Wikipedia!$B:$B,0))</f>
        <v>0</v>
      </c>
      <c r="H11" t="s">
        <v>738</v>
      </c>
      <c r="I11" s="28" t="s">
        <v>725</v>
      </c>
      <c r="K11" s="2" t="s">
        <v>726</v>
      </c>
    </row>
    <row r="12" spans="1:13">
      <c r="B12" t="s">
        <v>186</v>
      </c>
      <c r="C12" s="19" t="s">
        <v>415</v>
      </c>
      <c r="D12" s="18"/>
      <c r="E12" s="18" t="str">
        <f>INDEX(Wikipedia!$C:$C,MATCH(Table14[[#This Row],[Country name]],Wikipedia!$B:$B,0))</f>
        <v>eVisa[56]</v>
      </c>
      <c r="F12" s="18">
        <f>INDEX(Wikipedia!$D:$D,MATCH(Table14[[#This Row],[Country name]],Wikipedia!$B:$B,0))</f>
        <v>0</v>
      </c>
      <c r="H12" t="s">
        <v>414</v>
      </c>
      <c r="I12" t="s">
        <v>413</v>
      </c>
      <c r="M12" t="s">
        <v>416</v>
      </c>
    </row>
    <row r="13" spans="1:13">
      <c r="B13" t="s">
        <v>190</v>
      </c>
      <c r="C13" t="s">
        <v>398</v>
      </c>
      <c r="D13" s="18"/>
      <c r="E13" s="18" t="str">
        <f>INDEX(Wikipedia!$C:$C,MATCH(Table14[[#This Row],[Country name]],Wikipedia!$B:$B,0))</f>
        <v>Visa on arrival[37]</v>
      </c>
      <c r="F13" s="18">
        <f>INDEX(Wikipedia!$D:$D,MATCH(Table14[[#This Row],[Country name]],Wikipedia!$B:$B,0))</f>
        <v>0</v>
      </c>
    </row>
    <row r="14" spans="1:13">
      <c r="B14" t="s">
        <v>247</v>
      </c>
      <c r="C14" s="18" t="s">
        <v>418</v>
      </c>
      <c r="D14" s="18"/>
      <c r="E14" s="18" t="str">
        <f>INDEX(Wikipedia!$C:$C,MATCH(Table14[[#This Row],[Country name]],Wikipedia!$B:$B,0))</f>
        <v>Visa required[84]</v>
      </c>
      <c r="F14" s="18">
        <f>INDEX(Wikipedia!$D:$D,MATCH(Table14[[#This Row],[Country name]],Wikipedia!$B:$B,0))</f>
        <v>0</v>
      </c>
      <c r="G14" t="s">
        <v>408</v>
      </c>
      <c r="I14" t="s">
        <v>417</v>
      </c>
    </row>
    <row r="15" spans="1:13">
      <c r="B15" t="s">
        <v>224</v>
      </c>
      <c r="C15" s="18" t="s">
        <v>398</v>
      </c>
      <c r="D15" s="18"/>
      <c r="E15" s="18" t="str">
        <f>INDEX(Wikipedia!$C:$C,MATCH(Table14[[#This Row],[Country name]],Wikipedia!$B:$B,0))</f>
        <v>Visa on arrival[211]</v>
      </c>
      <c r="F15" s="18" t="str">
        <f>INDEX(Wikipedia!$D:$D,MATCH(Table14[[#This Row],[Country name]],Wikipedia!$B:$B,0))</f>
        <v>Personal notel: 7 Days only!</v>
      </c>
    </row>
    <row r="16" spans="1:13">
      <c r="B16" t="s">
        <v>191</v>
      </c>
      <c r="C16" s="18" t="s">
        <v>676</v>
      </c>
      <c r="D16" s="18"/>
      <c r="E16" s="18" t="str">
        <f>INDEX(Wikipedia!$C:$C,MATCH(Table14[[#This Row],[Country name]],Wikipedia!$B:$B,0))</f>
        <v>eVisa / Visa on arrival[28][29]</v>
      </c>
      <c r="F16" s="18">
        <f>INDEX(Wikipedia!$D:$D,MATCH(Table14[[#This Row],[Country name]],Wikipedia!$B:$B,0))</f>
        <v>0</v>
      </c>
      <c r="L16" t="s">
        <v>675</v>
      </c>
    </row>
    <row r="17" spans="2:6">
      <c r="B17" t="s">
        <v>309</v>
      </c>
      <c r="C17" s="18" t="s">
        <v>750</v>
      </c>
      <c r="D17" s="18"/>
      <c r="E17" s="18" t="str">
        <f>INDEX(Wikipedia!$C:$C,MATCH(Table14[[#This Row],[Country name]],Wikipedia!$B:$B,0))</f>
        <v>Visa required[153]</v>
      </c>
      <c r="F17" s="18">
        <f>INDEX(Wikipedia!$D:$D,MATCH(Table14[[#This Row],[Country name]],Wikipedia!$B:$B,0))</f>
        <v>0</v>
      </c>
    </row>
    <row r="18" spans="2:6">
      <c r="B18" t="s">
        <v>185</v>
      </c>
      <c r="C18" s="18" t="s">
        <v>411</v>
      </c>
      <c r="D18" s="18"/>
      <c r="E18" s="18" t="str">
        <f>INDEX(Wikipedia!$C:$C,MATCH(Table14[[#This Row],[Country name]],Wikipedia!$B:$B,0))</f>
        <v>Visa required[41]</v>
      </c>
      <c r="F18" s="18">
        <f>INDEX(Wikipedia!$D:$D,MATCH(Table14[[#This Row],[Country name]],Wikipedia!$B:$B,0))</f>
        <v>0</v>
      </c>
    </row>
    <row r="19" spans="2:6">
      <c r="B19" t="s">
        <v>310</v>
      </c>
      <c r="C19" t="s">
        <v>399</v>
      </c>
      <c r="D19" s="18"/>
      <c r="E19" s="18" t="str">
        <f>INDEX(Wikipedia!$C:$C,MATCH(Table14[[#This Row],[Country name]],Wikipedia!$B:$B,0))</f>
        <v>Visa required[69]</v>
      </c>
      <c r="F19" s="18">
        <f>INDEX(Wikipedia!$D:$D,MATCH(Table14[[#This Row],[Country name]],Wikipedia!$B:$B,0))</f>
        <v>0</v>
      </c>
    </row>
    <row r="20" spans="2:6">
      <c r="B20" t="s">
        <v>311</v>
      </c>
      <c r="C20" s="18" t="s">
        <v>419</v>
      </c>
      <c r="D20" s="18"/>
      <c r="E20" s="18" t="s">
        <v>672</v>
      </c>
      <c r="F20" s="18" t="str">
        <f>INDEX(Wikipedia!$D:$D,MATCH(Table14[[#This Row],[Country name]],Wikipedia!$B:$B,0))</f>
        <v>Electronic visa holders must arrive via Libreville International Airport.</v>
      </c>
    </row>
    <row r="21" spans="2:6">
      <c r="B21" t="s">
        <v>312</v>
      </c>
      <c r="C21" s="18" t="s">
        <v>420</v>
      </c>
      <c r="D21" s="18"/>
      <c r="E21" s="18" t="str">
        <f>INDEX(Wikipedia!$C:$C,MATCH(Table14[[#This Row],[Country name]],Wikipedia!$B:$B,0))</f>
        <v>Visa required[53]</v>
      </c>
      <c r="F21" s="18">
        <f>INDEX(Wikipedia!$D:$D,MATCH(Table14[[#This Row],[Country name]],Wikipedia!$B:$B,0))</f>
        <v>0</v>
      </c>
    </row>
    <row r="22" spans="2:6">
      <c r="B22" t="s">
        <v>313</v>
      </c>
      <c r="C22" s="18" t="s">
        <v>421</v>
      </c>
      <c r="D22" s="18"/>
      <c r="E22" s="18" t="str">
        <f>INDEX(Wikipedia!$C:$C,MATCH(Table14[[#This Row],[Country name]],Wikipedia!$B:$B,0))</f>
        <v>Visa required[54]</v>
      </c>
      <c r="F22" s="18">
        <f>INDEX(Wikipedia!$D:$D,MATCH(Table14[[#This Row],[Country name]],Wikipedia!$B:$B,0))</f>
        <v>0</v>
      </c>
    </row>
    <row r="23" spans="2:6">
      <c r="B23" t="s">
        <v>314</v>
      </c>
      <c r="C23" s="18" t="s">
        <v>422</v>
      </c>
      <c r="D23" s="18"/>
      <c r="E23" s="18" t="str">
        <f>INDEX(Wikipedia!$C:$C,MATCH(Table14[[#This Row],[Country name]],Wikipedia!$B:$B,0))</f>
        <v>eVisa[10][11]</v>
      </c>
      <c r="F23" s="18" t="str">
        <f>INDEX(Wikipedia!$D:$D,MATCH(Table14[[#This Row],[Country name]],Wikipedia!$B:$B,0))</f>
        <v>Visitors who have been granted an online pre-visa or have requested a pre-visa from an Angolan consulate abroad are issued a visa upon arrival at the country's border crossings.</v>
      </c>
    </row>
    <row r="24" spans="2:6">
      <c r="B24" t="s">
        <v>221</v>
      </c>
      <c r="C24" s="19" t="s">
        <v>706</v>
      </c>
      <c r="D24" s="18"/>
      <c r="E24" s="18" t="str">
        <f>INDEX(Wikipedia!$C:$C,MATCH(Table14[[#This Row],[Country name]],Wikipedia!$B:$B,0))</f>
        <v>Visa not required[144]</v>
      </c>
      <c r="F24" s="18">
        <f>INDEX(Wikipedia!$D:$D,MATCH(Table14[[#This Row],[Country name]],Wikipedia!$B:$B,0))</f>
        <v>0</v>
      </c>
    </row>
    <row r="25" spans="2:6">
      <c r="B25" t="s">
        <v>315</v>
      </c>
      <c r="C25" s="19" t="s">
        <v>706</v>
      </c>
      <c r="D25" s="18"/>
      <c r="E25" s="18" t="str">
        <f>INDEX(Wikipedia!$C:$C,MATCH(Table14[[#This Row],[Country name]],Wikipedia!$B:$B,0))</f>
        <v>Visa not required[33]</v>
      </c>
      <c r="F25" s="18">
        <f>INDEX(Wikipedia!$D:$D,MATCH(Table14[[#This Row],[Country name]],Wikipedia!$B:$B,0))</f>
        <v>0</v>
      </c>
    </row>
    <row r="26" spans="2:6">
      <c r="B26" t="s">
        <v>238</v>
      </c>
      <c r="C26" s="19" t="s">
        <v>706</v>
      </c>
      <c r="D26" s="18"/>
      <c r="E26" s="18" t="str">
        <f>INDEX(Wikipedia!$C:$C,MATCH(Table14[[#This Row],[Country name]],Wikipedia!$B:$B,0))</f>
        <v>Visa not required[194]</v>
      </c>
      <c r="F26" s="18">
        <f>INDEX(Wikipedia!$D:$D,MATCH(Table14[[#This Row],[Country name]],Wikipedia!$B:$B,0))</f>
        <v>0</v>
      </c>
    </row>
    <row r="27" spans="2:6">
      <c r="B27" t="s">
        <v>293</v>
      </c>
      <c r="D27" s="18"/>
      <c r="E27" s="18" t="str">
        <f>INDEX(Wikipedia!$C:$C,MATCH(Table14[[#This Row],[Country name]],Wikipedia!$B:$B,0))</f>
        <v xml:space="preserve">eVisa / Visa on arrival[236] </v>
      </c>
      <c r="F27" s="18">
        <f>INDEX(Wikipedia!$D:$D,MATCH(Table14[[#This Row],[Country name]],Wikipedia!$B:$B,0))</f>
        <v>0</v>
      </c>
    </row>
    <row r="28" spans="2:6">
      <c r="B28" t="s">
        <v>257</v>
      </c>
      <c r="D28" s="18"/>
      <c r="E28" s="18" t="str">
        <f>INDEX(Wikipedia!$C:$C,MATCH(Table14[[#This Row],[Country name]],Wikipedia!$B:$B,0))</f>
        <v>eVisa / Visa on arrival[235]</v>
      </c>
      <c r="F28" s="18">
        <f>INDEX(Wikipedia!$D:$D,MATCH(Table14[[#This Row],[Country name]],Wikipedia!$B:$B,0))</f>
        <v>0</v>
      </c>
    </row>
    <row r="29" spans="2:6">
      <c r="B29" t="s">
        <v>227</v>
      </c>
      <c r="D29" s="18"/>
      <c r="E29" s="18" t="str">
        <f>INDEX(Wikipedia!$C:$C,MATCH(Table14[[#This Row],[Country name]],Wikipedia!$B:$B,0))</f>
        <v>Visa on arrival[142]</v>
      </c>
      <c r="F29" s="18">
        <f>INDEX(Wikipedia!$D:$D,MATCH(Table14[[#This Row],[Country name]],Wikipedia!$B:$B,0))</f>
        <v>0</v>
      </c>
    </row>
    <row r="30" spans="2:6">
      <c r="B30" t="s">
        <v>276</v>
      </c>
      <c r="D30" s="18"/>
      <c r="E30" s="18" t="str">
        <f>INDEX(Wikipedia!$C:$C,MATCH(Table14[[#This Row],[Country name]],Wikipedia!$B:$B,0))</f>
        <v>eVisa / Visa on arrival[126][127]</v>
      </c>
      <c r="F30" s="18">
        <f>INDEX(Wikipedia!$D:$D,MATCH(Table14[[#This Row],[Country name]],Wikipedia!$B:$B,0))</f>
        <v>0</v>
      </c>
    </row>
    <row r="31" spans="2:6">
      <c r="B31" t="s">
        <v>231</v>
      </c>
      <c r="D31" s="18"/>
      <c r="E31" s="18" t="str">
        <f>INDEX(Wikipedia!$C:$C,MATCH(Table14[[#This Row],[Country name]],Wikipedia!$B:$B,0))</f>
        <v>eVisa / Visa on arrival[207][208]</v>
      </c>
      <c r="F31" s="18">
        <f>INDEX(Wikipedia!$D:$D,MATCH(Table14[[#This Row],[Country name]],Wikipedia!$B:$B,0))</f>
        <v>0</v>
      </c>
    </row>
    <row r="32" spans="2:6">
      <c r="B32" t="s">
        <v>316</v>
      </c>
      <c r="D32" s="18"/>
      <c r="E32" s="18" t="str">
        <f>INDEX(Wikipedia!$C:$C,MATCH(Table14[[#This Row],[Country name]],Wikipedia!$B:$B,0))</f>
        <v>eVisa / Visa on arrival[219]</v>
      </c>
      <c r="F32" s="18">
        <f>INDEX(Wikipedia!$D:$D,MATCH(Table14[[#This Row],[Country name]],Wikipedia!$B:$B,0))</f>
        <v>0</v>
      </c>
    </row>
    <row r="33" spans="2:6">
      <c r="B33" t="s">
        <v>245</v>
      </c>
      <c r="D33" s="18"/>
      <c r="E33" s="18" t="str">
        <f>INDEX(Wikipedia!$C:$C,MATCH(Table14[[#This Row],[Country name]],Wikipedia!$B:$B,0))</f>
        <v>eVisa / Visa on arrival[174]</v>
      </c>
      <c r="F33" s="18">
        <f>INDEX(Wikipedia!$D:$D,MATCH(Table14[[#This Row],[Country name]],Wikipedia!$B:$B,0))</f>
        <v>0</v>
      </c>
    </row>
    <row r="34" spans="2:6">
      <c r="B34" t="s">
        <v>317</v>
      </c>
      <c r="C34" t="s">
        <v>399</v>
      </c>
      <c r="D34" s="18"/>
      <c r="E34" s="18" t="str">
        <f>INDEX(Wikipedia!$C:$C,MATCH(Table14[[#This Row],[Country name]],Wikipedia!$B:$B,0))</f>
        <v>Visa required[38]</v>
      </c>
      <c r="F34" s="18">
        <f>INDEX(Wikipedia!$D:$D,MATCH(Table14[[#This Row],[Country name]],Wikipedia!$B:$B,0))</f>
        <v>0</v>
      </c>
    </row>
    <row r="35" spans="2:6">
      <c r="B35" t="s">
        <v>198</v>
      </c>
      <c r="D35" s="18"/>
      <c r="E35" s="18" t="str">
        <f>INDEX(Wikipedia!$C:$C,MATCH(Table14[[#This Row],[Country name]],Wikipedia!$B:$B,0))</f>
        <v>eVisa[110]</v>
      </c>
      <c r="F35" s="18">
        <f>INDEX(Wikipedia!$D:$D,MATCH(Table14[[#This Row],[Country name]],Wikipedia!$B:$B,0))</f>
        <v>0</v>
      </c>
    </row>
    <row r="36" spans="2:6">
      <c r="B36" t="s">
        <v>318</v>
      </c>
      <c r="D36" s="18"/>
      <c r="E36" s="18" t="str">
        <f>INDEX(Wikipedia!$C:$C,MATCH(Table14[[#This Row],[Country name]],Wikipedia!$B:$B,0))</f>
        <v>eVisa / Visa on arrival[73]</v>
      </c>
      <c r="F36" s="18">
        <f>INDEX(Wikipedia!$D:$D,MATCH(Table14[[#This Row],[Country name]],Wikipedia!$B:$B,0))</f>
        <v>0</v>
      </c>
    </row>
  </sheetData>
  <mergeCells count="1">
    <mergeCell ref="I2:K2"/>
  </mergeCells>
  <hyperlinks>
    <hyperlink ref="K11" r:id="rId1" xr:uid="{401D919E-FC96-004B-A8E6-0AC5F705B05F}"/>
    <hyperlink ref="K10" r:id="rId2" xr:uid="{CA90753E-E7E1-DA47-89AB-3D3F21E7F91E}"/>
    <hyperlink ref="K7" r:id="rId3" xr:uid="{2A9AF9ED-8BBE-7243-80F8-FF881F8C056F}"/>
    <hyperlink ref="K8" r:id="rId4" xr:uid="{21FE525D-DACF-9C4D-B921-2B1F4B2C7D18}"/>
    <hyperlink ref="K9" r:id="rId5" xr:uid="{C0894321-F80D-DD4D-9C28-375D64097538}"/>
    <hyperlink ref="K5" r:id="rId6" xr:uid="{8BA58729-2063-0A45-93F0-339642739A0D}"/>
    <hyperlink ref="K6" r:id="rId7" xr:uid="{9629BE1C-8223-184F-A328-E6FD74864031}"/>
  </hyperlinks>
  <pageMargins left="0.7" right="0.7" top="0.75" bottom="0.75" header="0.3" footer="0.3"/>
  <drawing r:id="rId8"/>
  <tableParts count="1"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B4D4-3E20-2246-9EE0-1C713E010FDE}">
  <sheetPr>
    <tabColor theme="5" tint="-0.249977111117893"/>
  </sheetPr>
  <dimension ref="A1:T37"/>
  <sheetViews>
    <sheetView workbookViewId="0"/>
  </sheetViews>
  <sheetFormatPr baseColWidth="10" defaultRowHeight="16"/>
  <cols>
    <col min="1" max="1" width="4.33203125" customWidth="1"/>
    <col min="2" max="2" width="15.83203125" bestFit="1" customWidth="1"/>
    <col min="3" max="6" width="3.5" customWidth="1"/>
    <col min="7" max="7" width="5" bestFit="1" customWidth="1"/>
    <col min="8" max="8" width="4.5" customWidth="1"/>
    <col min="9" max="9" width="40.83203125" bestFit="1" customWidth="1"/>
    <col min="10" max="13" width="3.33203125" customWidth="1"/>
    <col min="14" max="14" width="5" bestFit="1" customWidth="1"/>
    <col min="15" max="15" width="5" customWidth="1"/>
    <col min="16" max="16" width="38.33203125" customWidth="1"/>
    <col min="17" max="17" width="3.33203125" customWidth="1"/>
    <col min="19" max="19" width="3.33203125" customWidth="1"/>
  </cols>
  <sheetData>
    <row r="1" spans="1:20">
      <c r="A1" s="5" t="s">
        <v>385</v>
      </c>
      <c r="O1" s="33" t="s">
        <v>745</v>
      </c>
      <c r="P1" s="34">
        <v>44797</v>
      </c>
      <c r="R1" s="33" t="s">
        <v>746</v>
      </c>
      <c r="S1" s="2" t="s">
        <v>367</v>
      </c>
    </row>
    <row r="3" spans="1:20">
      <c r="C3" s="32" t="s">
        <v>374</v>
      </c>
      <c r="D3" s="32"/>
      <c r="E3" s="32"/>
      <c r="F3" s="32"/>
      <c r="G3" s="32"/>
      <c r="H3" s="21"/>
      <c r="J3" s="31" t="s">
        <v>386</v>
      </c>
      <c r="K3" s="31"/>
      <c r="L3" s="31"/>
      <c r="M3" s="31"/>
      <c r="N3" s="31"/>
      <c r="O3" s="22"/>
      <c r="R3" s="14"/>
      <c r="T3" s="2"/>
    </row>
    <row r="4" spans="1:20" ht="47">
      <c r="B4" s="8" t="s">
        <v>168</v>
      </c>
      <c r="C4" s="9" t="s">
        <v>368</v>
      </c>
      <c r="D4" s="9" t="s">
        <v>369</v>
      </c>
      <c r="E4" s="9" t="s">
        <v>370</v>
      </c>
      <c r="F4" s="9" t="s">
        <v>371</v>
      </c>
      <c r="G4" s="10" t="s">
        <v>373</v>
      </c>
      <c r="H4" s="10" t="s">
        <v>685</v>
      </c>
      <c r="I4" s="9" t="s">
        <v>372</v>
      </c>
      <c r="J4" s="9" t="s">
        <v>368</v>
      </c>
      <c r="K4" s="9" t="s">
        <v>369</v>
      </c>
      <c r="L4" s="9" t="s">
        <v>370</v>
      </c>
      <c r="M4" s="9" t="s">
        <v>688</v>
      </c>
      <c r="N4" s="10" t="s">
        <v>373</v>
      </c>
      <c r="O4" s="10" t="s">
        <v>685</v>
      </c>
      <c r="P4" s="9" t="s">
        <v>372</v>
      </c>
    </row>
    <row r="5" spans="1:20">
      <c r="B5" s="6" t="s">
        <v>301</v>
      </c>
      <c r="C5" s="6">
        <v>1</v>
      </c>
      <c r="D5" s="6">
        <v>2</v>
      </c>
      <c r="E5" s="6"/>
      <c r="F5" s="6"/>
      <c r="G5" s="6">
        <f>MAX(C5:F5)</f>
        <v>2</v>
      </c>
      <c r="H5" s="6">
        <f>AVERAGE(C5:F5)</f>
        <v>1.5</v>
      </c>
      <c r="I5" s="6" t="s">
        <v>375</v>
      </c>
      <c r="J5" s="6"/>
      <c r="K5" s="6">
        <v>2</v>
      </c>
      <c r="L5" s="6"/>
      <c r="M5" s="6"/>
      <c r="N5" s="6">
        <f>MAX(J5:M5)</f>
        <v>2</v>
      </c>
      <c r="O5" s="6">
        <f>AVERAGE(J5:M5)</f>
        <v>2</v>
      </c>
      <c r="P5" s="6"/>
    </row>
    <row r="6" spans="1:20">
      <c r="B6" s="6" t="s">
        <v>640</v>
      </c>
      <c r="C6" s="6"/>
      <c r="D6" s="6">
        <v>2</v>
      </c>
      <c r="E6" s="6">
        <v>3</v>
      </c>
      <c r="F6" s="6"/>
      <c r="G6" s="6">
        <f t="shared" ref="G6:G37" si="0">MAX(C6:F6)</f>
        <v>3</v>
      </c>
      <c r="H6" s="6">
        <f t="shared" ref="H6:H37" si="1">AVERAGE(C6:F6)</f>
        <v>2.5</v>
      </c>
      <c r="I6" s="6" t="s">
        <v>379</v>
      </c>
      <c r="J6" s="6"/>
      <c r="K6" s="6"/>
      <c r="L6" s="6">
        <v>3</v>
      </c>
      <c r="M6" s="6"/>
      <c r="N6" s="6">
        <f t="shared" ref="N6:N37" si="2">MAX(J6:M6)</f>
        <v>3</v>
      </c>
      <c r="O6" s="6">
        <f t="shared" ref="O6:O37" si="3">AVERAGE(J6:M6)</f>
        <v>3</v>
      </c>
      <c r="P6" s="6" t="s">
        <v>701</v>
      </c>
    </row>
    <row r="7" spans="1:20">
      <c r="B7" s="6" t="s">
        <v>303</v>
      </c>
      <c r="C7" s="6">
        <v>1</v>
      </c>
      <c r="D7" s="6"/>
      <c r="E7" s="6"/>
      <c r="F7" s="6"/>
      <c r="G7" s="6">
        <f t="shared" si="0"/>
        <v>1</v>
      </c>
      <c r="H7" s="6">
        <f t="shared" si="1"/>
        <v>1</v>
      </c>
      <c r="I7" s="6"/>
      <c r="J7" s="6"/>
      <c r="K7" s="6">
        <v>2</v>
      </c>
      <c r="L7" s="6"/>
      <c r="M7" s="6"/>
      <c r="N7" s="6">
        <f t="shared" si="2"/>
        <v>2</v>
      </c>
      <c r="O7" s="6">
        <f t="shared" si="3"/>
        <v>2</v>
      </c>
      <c r="P7" s="6"/>
    </row>
    <row r="8" spans="1:20">
      <c r="B8" s="6" t="s">
        <v>305</v>
      </c>
      <c r="C8" s="6">
        <v>1</v>
      </c>
      <c r="D8" s="6"/>
      <c r="E8" s="6"/>
      <c r="F8" s="6"/>
      <c r="G8" s="6">
        <f t="shared" si="0"/>
        <v>1</v>
      </c>
      <c r="H8" s="6">
        <f t="shared" si="1"/>
        <v>1</v>
      </c>
      <c r="I8" s="6"/>
      <c r="J8" s="6"/>
      <c r="K8" s="6"/>
      <c r="L8" s="6">
        <v>3</v>
      </c>
      <c r="M8" s="6"/>
      <c r="N8" s="6">
        <f t="shared" si="2"/>
        <v>3</v>
      </c>
      <c r="O8" s="6">
        <f t="shared" si="3"/>
        <v>3</v>
      </c>
      <c r="P8" s="6"/>
    </row>
    <row r="9" spans="1:20">
      <c r="B9" s="6" t="s">
        <v>306</v>
      </c>
      <c r="C9" s="6"/>
      <c r="D9" s="6">
        <v>2</v>
      </c>
      <c r="E9" s="6"/>
      <c r="F9" s="6"/>
      <c r="G9" s="6">
        <f t="shared" si="0"/>
        <v>2</v>
      </c>
      <c r="H9" s="6">
        <f t="shared" si="1"/>
        <v>2</v>
      </c>
      <c r="I9" s="6"/>
      <c r="J9" s="6"/>
      <c r="K9" s="6"/>
      <c r="L9" s="6"/>
      <c r="M9" s="6">
        <v>4</v>
      </c>
      <c r="N9" s="6">
        <f t="shared" si="2"/>
        <v>4</v>
      </c>
      <c r="O9" s="6">
        <f t="shared" si="3"/>
        <v>4</v>
      </c>
      <c r="P9" s="6"/>
    </row>
    <row r="10" spans="1:20">
      <c r="B10" s="6" t="s">
        <v>308</v>
      </c>
      <c r="C10" s="6"/>
      <c r="D10" s="6">
        <v>2</v>
      </c>
      <c r="E10" s="6"/>
      <c r="F10" s="6"/>
      <c r="G10" s="6">
        <f t="shared" si="0"/>
        <v>2</v>
      </c>
      <c r="H10" s="6">
        <f t="shared" si="1"/>
        <v>2</v>
      </c>
      <c r="I10" s="6"/>
      <c r="J10" s="6"/>
      <c r="K10" s="6"/>
      <c r="L10" s="6"/>
      <c r="M10" s="6">
        <v>4</v>
      </c>
      <c r="N10" s="6">
        <f t="shared" si="2"/>
        <v>4</v>
      </c>
      <c r="O10" s="6">
        <f t="shared" si="3"/>
        <v>4</v>
      </c>
      <c r="P10" s="6"/>
    </row>
    <row r="11" spans="1:20">
      <c r="B11" s="6" t="s">
        <v>232</v>
      </c>
      <c r="C11" s="6"/>
      <c r="D11" s="6">
        <v>2</v>
      </c>
      <c r="E11" s="6"/>
      <c r="F11" s="6"/>
      <c r="G11" s="6">
        <f t="shared" si="0"/>
        <v>2</v>
      </c>
      <c r="H11" s="6">
        <f t="shared" si="1"/>
        <v>2</v>
      </c>
      <c r="I11" s="6"/>
      <c r="J11" s="6"/>
      <c r="K11" s="6"/>
      <c r="L11" s="6"/>
      <c r="M11" s="6">
        <v>4</v>
      </c>
      <c r="N11" s="6">
        <f t="shared" si="2"/>
        <v>4</v>
      </c>
      <c r="O11" s="6">
        <f t="shared" si="3"/>
        <v>4</v>
      </c>
      <c r="P11" s="6"/>
    </row>
    <row r="12" spans="1:20">
      <c r="B12" s="6" t="s">
        <v>307</v>
      </c>
      <c r="C12" s="6"/>
      <c r="D12" s="6">
        <v>2</v>
      </c>
      <c r="E12" s="6"/>
      <c r="F12" s="6"/>
      <c r="G12" s="6">
        <f t="shared" si="0"/>
        <v>2</v>
      </c>
      <c r="H12" s="6">
        <f t="shared" si="1"/>
        <v>2</v>
      </c>
      <c r="I12" s="6"/>
      <c r="J12" s="6"/>
      <c r="K12" s="6"/>
      <c r="L12" s="6"/>
      <c r="M12" s="6">
        <v>4</v>
      </c>
      <c r="N12" s="6">
        <f t="shared" si="2"/>
        <v>4</v>
      </c>
      <c r="O12" s="6">
        <f t="shared" si="3"/>
        <v>4</v>
      </c>
      <c r="P12" s="6"/>
    </row>
    <row r="13" spans="1:20">
      <c r="B13" s="6" t="s">
        <v>186</v>
      </c>
      <c r="C13" s="6"/>
      <c r="D13" s="6">
        <v>2</v>
      </c>
      <c r="E13" s="6">
        <v>3</v>
      </c>
      <c r="F13" s="6"/>
      <c r="G13" s="6">
        <f t="shared" si="0"/>
        <v>3</v>
      </c>
      <c r="H13" s="6">
        <f t="shared" si="1"/>
        <v>2.5</v>
      </c>
      <c r="I13" s="6" t="s">
        <v>378</v>
      </c>
      <c r="J13" s="6"/>
      <c r="K13" s="6"/>
      <c r="L13" s="6">
        <v>3</v>
      </c>
      <c r="M13" s="6"/>
      <c r="N13" s="6">
        <f t="shared" si="2"/>
        <v>3</v>
      </c>
      <c r="O13" s="6">
        <f t="shared" si="3"/>
        <v>3</v>
      </c>
      <c r="P13" s="27" t="s">
        <v>702</v>
      </c>
    </row>
    <row r="14" spans="1:20">
      <c r="B14" s="6" t="s">
        <v>190</v>
      </c>
      <c r="C14" s="6"/>
      <c r="D14" s="6">
        <v>2</v>
      </c>
      <c r="E14" s="6">
        <v>3</v>
      </c>
      <c r="F14" s="6">
        <v>4</v>
      </c>
      <c r="G14" s="6">
        <f t="shared" si="0"/>
        <v>4</v>
      </c>
      <c r="H14" s="6">
        <f t="shared" si="1"/>
        <v>3</v>
      </c>
      <c r="I14" s="6" t="s">
        <v>376</v>
      </c>
      <c r="J14" s="6"/>
      <c r="K14" s="6"/>
      <c r="L14" s="6"/>
      <c r="M14" s="6">
        <v>4</v>
      </c>
      <c r="N14" s="6">
        <f t="shared" si="2"/>
        <v>4</v>
      </c>
      <c r="O14" s="6">
        <f t="shared" si="3"/>
        <v>4</v>
      </c>
      <c r="P14" s="6"/>
    </row>
    <row r="15" spans="1:20">
      <c r="B15" s="6" t="s">
        <v>247</v>
      </c>
      <c r="C15" s="6">
        <v>1</v>
      </c>
      <c r="D15" s="6">
        <v>2</v>
      </c>
      <c r="E15" s="6"/>
      <c r="F15" s="6"/>
      <c r="G15" s="6">
        <f t="shared" si="0"/>
        <v>2</v>
      </c>
      <c r="H15" s="6">
        <f t="shared" si="1"/>
        <v>1.5</v>
      </c>
      <c r="I15" s="6" t="s">
        <v>377</v>
      </c>
      <c r="J15" s="6"/>
      <c r="K15" s="6"/>
      <c r="L15" s="6">
        <v>3</v>
      </c>
      <c r="M15" s="6"/>
      <c r="N15" s="6">
        <f t="shared" si="2"/>
        <v>3</v>
      </c>
      <c r="O15" s="6">
        <f t="shared" si="3"/>
        <v>3</v>
      </c>
      <c r="P15" s="6"/>
    </row>
    <row r="16" spans="1:20">
      <c r="B16" s="6" t="s">
        <v>224</v>
      </c>
      <c r="C16" s="6"/>
      <c r="D16" s="6">
        <v>2</v>
      </c>
      <c r="E16" s="6">
        <v>3</v>
      </c>
      <c r="F16" s="6"/>
      <c r="G16" s="6">
        <f t="shared" si="0"/>
        <v>3</v>
      </c>
      <c r="H16" s="6">
        <f t="shared" si="1"/>
        <v>2.5</v>
      </c>
      <c r="I16" s="6" t="s">
        <v>380</v>
      </c>
      <c r="J16" s="6"/>
      <c r="K16" s="6"/>
      <c r="L16" s="6">
        <v>3</v>
      </c>
      <c r="M16" s="6"/>
      <c r="N16" s="6">
        <f t="shared" si="2"/>
        <v>3</v>
      </c>
      <c r="O16" s="6">
        <f t="shared" si="3"/>
        <v>3</v>
      </c>
      <c r="P16" s="6"/>
    </row>
    <row r="17" spans="2:16">
      <c r="B17" s="6" t="s">
        <v>191</v>
      </c>
      <c r="C17" s="6">
        <v>1</v>
      </c>
      <c r="D17" s="6">
        <v>2</v>
      </c>
      <c r="E17" s="6">
        <v>3</v>
      </c>
      <c r="F17" s="6"/>
      <c r="G17" s="6">
        <f t="shared" si="0"/>
        <v>3</v>
      </c>
      <c r="H17" s="6">
        <f t="shared" si="1"/>
        <v>2</v>
      </c>
      <c r="I17" s="6" t="s">
        <v>381</v>
      </c>
      <c r="J17" s="6"/>
      <c r="K17" s="6"/>
      <c r="L17" s="6">
        <v>3</v>
      </c>
      <c r="M17" s="6"/>
      <c r="N17" s="6">
        <f t="shared" si="2"/>
        <v>3</v>
      </c>
      <c r="O17" s="6">
        <f t="shared" si="3"/>
        <v>3</v>
      </c>
      <c r="P17" s="6"/>
    </row>
    <row r="18" spans="2:16">
      <c r="B18" s="6" t="s">
        <v>309</v>
      </c>
      <c r="C18" s="6"/>
      <c r="D18" s="6">
        <v>2</v>
      </c>
      <c r="E18" s="6">
        <v>3</v>
      </c>
      <c r="F18" s="6">
        <v>4</v>
      </c>
      <c r="G18" s="6">
        <f t="shared" si="0"/>
        <v>4</v>
      </c>
      <c r="H18" s="6">
        <f t="shared" si="1"/>
        <v>3</v>
      </c>
      <c r="I18" s="6" t="s">
        <v>382</v>
      </c>
      <c r="J18" s="6"/>
      <c r="K18" s="6"/>
      <c r="L18" s="6">
        <v>3</v>
      </c>
      <c r="M18" s="6"/>
      <c r="N18" s="6">
        <f t="shared" si="2"/>
        <v>3</v>
      </c>
      <c r="O18" s="6">
        <f t="shared" si="3"/>
        <v>3</v>
      </c>
      <c r="P18" s="6"/>
    </row>
    <row r="19" spans="2:16">
      <c r="B19" s="6" t="s">
        <v>185</v>
      </c>
      <c r="C19" s="6"/>
      <c r="D19" s="6">
        <v>2</v>
      </c>
      <c r="E19" s="6">
        <v>3</v>
      </c>
      <c r="F19" s="6"/>
      <c r="G19" s="6">
        <f t="shared" si="0"/>
        <v>3</v>
      </c>
      <c r="H19" s="6">
        <f t="shared" si="1"/>
        <v>2.5</v>
      </c>
      <c r="I19" s="6" t="s">
        <v>677</v>
      </c>
      <c r="J19" s="6"/>
      <c r="K19" s="6"/>
      <c r="L19" s="6">
        <v>3</v>
      </c>
      <c r="M19" s="6"/>
      <c r="N19" s="6">
        <f t="shared" si="2"/>
        <v>3</v>
      </c>
      <c r="O19" s="6">
        <f t="shared" si="3"/>
        <v>3</v>
      </c>
      <c r="P19" s="6"/>
    </row>
    <row r="20" spans="2:16">
      <c r="B20" s="6" t="s">
        <v>310</v>
      </c>
      <c r="C20" s="6">
        <v>1</v>
      </c>
      <c r="D20" s="6"/>
      <c r="E20" s="6"/>
      <c r="F20" s="6"/>
      <c r="G20" s="6">
        <f t="shared" si="0"/>
        <v>1</v>
      </c>
      <c r="H20" s="6">
        <f t="shared" si="1"/>
        <v>1</v>
      </c>
      <c r="I20" s="6"/>
      <c r="J20" s="6"/>
      <c r="K20" s="6"/>
      <c r="L20" s="6">
        <v>3</v>
      </c>
      <c r="M20" s="6"/>
      <c r="N20" s="6">
        <f t="shared" si="2"/>
        <v>3</v>
      </c>
      <c r="O20" s="6">
        <f t="shared" si="3"/>
        <v>3</v>
      </c>
      <c r="P20" s="6"/>
    </row>
    <row r="21" spans="2:16">
      <c r="B21" s="6" t="s">
        <v>311</v>
      </c>
      <c r="C21" s="6">
        <v>1</v>
      </c>
      <c r="D21" s="6"/>
      <c r="E21" s="6"/>
      <c r="F21" s="6"/>
      <c r="G21" s="6">
        <f t="shared" si="0"/>
        <v>1</v>
      </c>
      <c r="H21" s="6">
        <f t="shared" si="1"/>
        <v>1</v>
      </c>
      <c r="I21" s="6"/>
      <c r="J21" s="6"/>
      <c r="K21" s="6"/>
      <c r="L21" s="6">
        <v>3</v>
      </c>
      <c r="M21" s="6"/>
      <c r="N21" s="6">
        <f t="shared" si="2"/>
        <v>3</v>
      </c>
      <c r="O21" s="6">
        <f t="shared" si="3"/>
        <v>3</v>
      </c>
      <c r="P21" s="6"/>
    </row>
    <row r="22" spans="2:16">
      <c r="B22" s="6" t="s">
        <v>312</v>
      </c>
      <c r="C22" s="6"/>
      <c r="D22" s="6">
        <v>2</v>
      </c>
      <c r="E22" s="6"/>
      <c r="F22" s="6"/>
      <c r="G22" s="6">
        <f t="shared" si="0"/>
        <v>2</v>
      </c>
      <c r="H22" s="6">
        <f t="shared" si="1"/>
        <v>2</v>
      </c>
      <c r="I22" s="6"/>
      <c r="J22" s="6"/>
      <c r="K22" s="6"/>
      <c r="L22" s="6">
        <v>3</v>
      </c>
      <c r="M22" s="6"/>
      <c r="N22" s="6">
        <f t="shared" si="2"/>
        <v>3</v>
      </c>
      <c r="O22" s="6">
        <f t="shared" si="3"/>
        <v>3</v>
      </c>
      <c r="P22" s="6"/>
    </row>
    <row r="23" spans="2:16">
      <c r="B23" s="6" t="s">
        <v>313</v>
      </c>
      <c r="C23" s="6"/>
      <c r="D23" s="6">
        <v>2</v>
      </c>
      <c r="E23" s="6">
        <v>3</v>
      </c>
      <c r="F23" s="6"/>
      <c r="G23" s="6">
        <f t="shared" si="0"/>
        <v>3</v>
      </c>
      <c r="H23" s="6">
        <f t="shared" si="1"/>
        <v>2.5</v>
      </c>
      <c r="I23" s="6" t="s">
        <v>682</v>
      </c>
      <c r="J23" s="6"/>
      <c r="K23" s="6"/>
      <c r="L23" s="6">
        <v>3</v>
      </c>
      <c r="M23" s="6"/>
      <c r="N23" s="6">
        <f t="shared" si="2"/>
        <v>3</v>
      </c>
      <c r="O23" s="6">
        <f t="shared" si="3"/>
        <v>3</v>
      </c>
      <c r="P23" s="6"/>
    </row>
    <row r="24" spans="2:16">
      <c r="B24" s="6" t="s">
        <v>314</v>
      </c>
      <c r="C24" s="6"/>
      <c r="D24" s="6">
        <v>2</v>
      </c>
      <c r="E24" s="6"/>
      <c r="F24" s="6"/>
      <c r="G24" s="6">
        <f t="shared" si="0"/>
        <v>2</v>
      </c>
      <c r="H24" s="6">
        <f t="shared" si="1"/>
        <v>2</v>
      </c>
      <c r="I24" s="6"/>
      <c r="J24" s="6"/>
      <c r="K24" s="6"/>
      <c r="L24" s="6">
        <v>3</v>
      </c>
      <c r="M24" s="6"/>
      <c r="N24" s="6">
        <f t="shared" si="2"/>
        <v>3</v>
      </c>
      <c r="O24" s="6">
        <f t="shared" si="3"/>
        <v>3</v>
      </c>
      <c r="P24" s="6"/>
    </row>
    <row r="25" spans="2:16">
      <c r="B25" s="6" t="s">
        <v>221</v>
      </c>
      <c r="C25" s="6">
        <v>1</v>
      </c>
      <c r="D25" s="6"/>
      <c r="E25" s="6"/>
      <c r="F25" s="6"/>
      <c r="G25" s="6">
        <f t="shared" si="0"/>
        <v>1</v>
      </c>
      <c r="H25" s="6">
        <f t="shared" si="1"/>
        <v>1</v>
      </c>
      <c r="I25" s="6"/>
      <c r="J25" s="6"/>
      <c r="K25" s="6">
        <v>2</v>
      </c>
      <c r="L25" s="6"/>
      <c r="M25" s="6"/>
      <c r="N25" s="6">
        <f t="shared" si="2"/>
        <v>2</v>
      </c>
      <c r="O25" s="6">
        <f t="shared" si="3"/>
        <v>2</v>
      </c>
      <c r="P25" s="6"/>
    </row>
    <row r="26" spans="2:16">
      <c r="B26" s="6" t="s">
        <v>315</v>
      </c>
      <c r="C26" s="6">
        <v>1</v>
      </c>
      <c r="D26" s="6"/>
      <c r="E26" s="6"/>
      <c r="F26" s="6"/>
      <c r="G26" s="6">
        <f t="shared" si="0"/>
        <v>1</v>
      </c>
      <c r="H26" s="6">
        <f t="shared" si="1"/>
        <v>1</v>
      </c>
      <c r="I26" s="6"/>
      <c r="J26" s="6"/>
      <c r="K26" s="6">
        <v>2</v>
      </c>
      <c r="L26" s="6"/>
      <c r="M26" s="6"/>
      <c r="N26" s="6">
        <f t="shared" si="2"/>
        <v>2</v>
      </c>
      <c r="O26" s="6">
        <f t="shared" si="3"/>
        <v>2</v>
      </c>
      <c r="P26" s="6"/>
    </row>
    <row r="27" spans="2:16">
      <c r="B27" s="6" t="s">
        <v>238</v>
      </c>
      <c r="C27" s="6"/>
      <c r="D27" s="6">
        <v>2</v>
      </c>
      <c r="E27" s="6"/>
      <c r="F27" s="6"/>
      <c r="G27" s="6">
        <f t="shared" si="0"/>
        <v>2</v>
      </c>
      <c r="H27" s="6">
        <f t="shared" si="1"/>
        <v>2</v>
      </c>
      <c r="I27" s="6"/>
      <c r="J27" s="6">
        <v>1</v>
      </c>
      <c r="K27" s="6"/>
      <c r="L27" s="6"/>
      <c r="M27" s="6"/>
      <c r="N27" s="6">
        <f t="shared" si="2"/>
        <v>1</v>
      </c>
      <c r="O27" s="6">
        <f t="shared" si="3"/>
        <v>1</v>
      </c>
      <c r="P27" s="6"/>
    </row>
    <row r="28" spans="2:16">
      <c r="B28" s="6" t="s">
        <v>293</v>
      </c>
      <c r="C28" s="6"/>
      <c r="D28" s="6">
        <v>2</v>
      </c>
      <c r="E28" s="6"/>
      <c r="F28" s="6"/>
      <c r="G28" s="6">
        <f t="shared" si="0"/>
        <v>2</v>
      </c>
      <c r="H28" s="6">
        <f t="shared" si="1"/>
        <v>2</v>
      </c>
      <c r="I28" s="6"/>
      <c r="J28" s="6"/>
      <c r="K28" s="6"/>
      <c r="L28" s="6">
        <v>3</v>
      </c>
      <c r="M28" s="6"/>
      <c r="N28" s="6">
        <f t="shared" si="2"/>
        <v>3</v>
      </c>
      <c r="O28" s="6">
        <f t="shared" si="3"/>
        <v>3</v>
      </c>
      <c r="P28" s="6"/>
    </row>
    <row r="29" spans="2:16">
      <c r="B29" s="6" t="s">
        <v>257</v>
      </c>
      <c r="C29" s="6">
        <v>1</v>
      </c>
      <c r="D29" s="6"/>
      <c r="E29" s="6"/>
      <c r="F29" s="6"/>
      <c r="G29" s="6">
        <f t="shared" si="0"/>
        <v>1</v>
      </c>
      <c r="H29" s="6">
        <f t="shared" si="1"/>
        <v>1</v>
      </c>
      <c r="I29" s="6"/>
      <c r="J29" s="6"/>
      <c r="K29" s="6"/>
      <c r="L29" s="6">
        <v>3</v>
      </c>
      <c r="M29" s="6"/>
      <c r="N29" s="6">
        <f t="shared" si="2"/>
        <v>3</v>
      </c>
      <c r="O29" s="6">
        <f t="shared" si="3"/>
        <v>3</v>
      </c>
      <c r="P29" s="6"/>
    </row>
    <row r="30" spans="2:16">
      <c r="B30" s="6" t="s">
        <v>227</v>
      </c>
      <c r="C30" s="6"/>
      <c r="D30" s="6">
        <v>2</v>
      </c>
      <c r="E30" s="6"/>
      <c r="F30" s="6">
        <v>4</v>
      </c>
      <c r="G30" s="6">
        <f t="shared" si="0"/>
        <v>4</v>
      </c>
      <c r="H30" s="6">
        <f t="shared" si="1"/>
        <v>3</v>
      </c>
      <c r="I30" s="6" t="s">
        <v>678</v>
      </c>
      <c r="J30" s="6"/>
      <c r="K30" s="6"/>
      <c r="L30" s="6">
        <v>3</v>
      </c>
      <c r="M30" s="6"/>
      <c r="N30" s="6">
        <f t="shared" si="2"/>
        <v>3</v>
      </c>
      <c r="O30" s="6">
        <f t="shared" si="3"/>
        <v>3</v>
      </c>
      <c r="P30" s="6"/>
    </row>
    <row r="31" spans="2:16">
      <c r="B31" s="6" t="s">
        <v>276</v>
      </c>
      <c r="C31" s="6">
        <v>1</v>
      </c>
      <c r="D31" s="6"/>
      <c r="E31" s="6"/>
      <c r="F31" s="6"/>
      <c r="G31" s="6">
        <f t="shared" si="0"/>
        <v>1</v>
      </c>
      <c r="H31" s="6">
        <f t="shared" si="1"/>
        <v>1</v>
      </c>
      <c r="I31" s="6"/>
      <c r="J31" s="6"/>
      <c r="K31" s="6"/>
      <c r="L31" s="6">
        <v>3</v>
      </c>
      <c r="M31" s="6"/>
      <c r="N31" s="6">
        <f t="shared" si="2"/>
        <v>3</v>
      </c>
      <c r="O31" s="6">
        <f t="shared" si="3"/>
        <v>3</v>
      </c>
      <c r="P31" s="6"/>
    </row>
    <row r="32" spans="2:16">
      <c r="B32" s="6" t="s">
        <v>231</v>
      </c>
      <c r="C32" s="6"/>
      <c r="D32" s="6">
        <v>2</v>
      </c>
      <c r="E32" s="6">
        <v>3</v>
      </c>
      <c r="F32" s="6"/>
      <c r="G32" s="6">
        <f t="shared" si="0"/>
        <v>3</v>
      </c>
      <c r="H32" s="6">
        <f t="shared" si="1"/>
        <v>2.5</v>
      </c>
      <c r="I32" s="6" t="s">
        <v>679</v>
      </c>
      <c r="J32" s="6"/>
      <c r="K32" s="6"/>
      <c r="L32" s="6">
        <v>3</v>
      </c>
      <c r="M32" s="6"/>
      <c r="N32" s="6">
        <f t="shared" si="2"/>
        <v>3</v>
      </c>
      <c r="O32" s="6">
        <f t="shared" si="3"/>
        <v>3</v>
      </c>
      <c r="P32" s="6"/>
    </row>
    <row r="33" spans="2:16">
      <c r="B33" s="6" t="s">
        <v>316</v>
      </c>
      <c r="C33" s="6"/>
      <c r="D33" s="6">
        <v>2</v>
      </c>
      <c r="E33" s="6">
        <v>3</v>
      </c>
      <c r="F33" s="6"/>
      <c r="G33" s="6">
        <f t="shared" si="0"/>
        <v>3</v>
      </c>
      <c r="H33" s="6">
        <f t="shared" si="1"/>
        <v>2.5</v>
      </c>
      <c r="I33" s="6" t="s">
        <v>680</v>
      </c>
      <c r="J33" s="6"/>
      <c r="K33" s="6"/>
      <c r="L33" s="6">
        <v>3</v>
      </c>
      <c r="M33" s="6"/>
      <c r="N33" s="6">
        <f t="shared" si="2"/>
        <v>3</v>
      </c>
      <c r="O33" s="6">
        <f t="shared" si="3"/>
        <v>3</v>
      </c>
      <c r="P33" s="6"/>
    </row>
    <row r="34" spans="2:16">
      <c r="B34" s="6" t="s">
        <v>245</v>
      </c>
      <c r="C34" s="6">
        <v>1</v>
      </c>
      <c r="D34" s="6">
        <v>2</v>
      </c>
      <c r="E34" s="6"/>
      <c r="F34" s="6"/>
      <c r="G34" s="6">
        <f t="shared" si="0"/>
        <v>2</v>
      </c>
      <c r="H34" s="6">
        <f t="shared" si="1"/>
        <v>1.5</v>
      </c>
      <c r="I34" s="6" t="s">
        <v>681</v>
      </c>
      <c r="J34" s="6"/>
      <c r="K34" s="6"/>
      <c r="L34" s="6">
        <v>3</v>
      </c>
      <c r="M34" s="6"/>
      <c r="N34" s="6">
        <f t="shared" si="2"/>
        <v>3</v>
      </c>
      <c r="O34" s="6">
        <f t="shared" si="3"/>
        <v>3</v>
      </c>
      <c r="P34" s="6"/>
    </row>
    <row r="35" spans="2:16">
      <c r="B35" s="6" t="s">
        <v>317</v>
      </c>
      <c r="C35" s="6"/>
      <c r="D35" s="6">
        <v>2</v>
      </c>
      <c r="E35" s="6">
        <v>3</v>
      </c>
      <c r="F35" s="6"/>
      <c r="G35" s="6">
        <f t="shared" si="0"/>
        <v>3</v>
      </c>
      <c r="H35" s="6">
        <f t="shared" si="1"/>
        <v>2.5</v>
      </c>
      <c r="I35" s="6" t="s">
        <v>680</v>
      </c>
      <c r="J35" s="6"/>
      <c r="K35" s="6"/>
      <c r="L35" s="6"/>
      <c r="M35" s="6">
        <v>4</v>
      </c>
      <c r="N35" s="6">
        <f t="shared" si="2"/>
        <v>4</v>
      </c>
      <c r="O35" s="6">
        <f t="shared" si="3"/>
        <v>4</v>
      </c>
      <c r="P35" s="6"/>
    </row>
    <row r="36" spans="2:16">
      <c r="B36" s="6" t="s">
        <v>198</v>
      </c>
      <c r="C36" s="6"/>
      <c r="D36" s="6">
        <v>2</v>
      </c>
      <c r="E36" s="6">
        <v>3</v>
      </c>
      <c r="F36" s="6"/>
      <c r="G36" s="6">
        <f t="shared" si="0"/>
        <v>3</v>
      </c>
      <c r="H36" s="6">
        <f t="shared" si="1"/>
        <v>2.5</v>
      </c>
      <c r="I36" s="6" t="s">
        <v>683</v>
      </c>
      <c r="J36" s="6"/>
      <c r="K36" s="6"/>
      <c r="L36" s="6">
        <v>3</v>
      </c>
      <c r="M36" s="6"/>
      <c r="N36" s="6">
        <f t="shared" si="2"/>
        <v>3</v>
      </c>
      <c r="O36" s="6">
        <f t="shared" si="3"/>
        <v>3</v>
      </c>
      <c r="P36" s="6"/>
    </row>
    <row r="37" spans="2:16">
      <c r="B37" s="7" t="s">
        <v>318</v>
      </c>
      <c r="C37" s="7"/>
      <c r="D37" s="7">
        <v>2</v>
      </c>
      <c r="E37" s="7">
        <v>3</v>
      </c>
      <c r="F37" s="7"/>
      <c r="G37" s="20">
        <f t="shared" si="0"/>
        <v>3</v>
      </c>
      <c r="H37" s="20">
        <f t="shared" si="1"/>
        <v>2.5</v>
      </c>
      <c r="I37" s="7" t="s">
        <v>684</v>
      </c>
      <c r="J37" s="7"/>
      <c r="K37" s="7"/>
      <c r="L37" s="7">
        <v>3</v>
      </c>
      <c r="M37" s="7"/>
      <c r="N37" s="6">
        <f t="shared" si="2"/>
        <v>3</v>
      </c>
      <c r="O37" s="6">
        <f t="shared" si="3"/>
        <v>3</v>
      </c>
      <c r="P37" s="7"/>
    </row>
  </sheetData>
  <mergeCells count="2">
    <mergeCell ref="J3:N3"/>
    <mergeCell ref="C3:G3"/>
  </mergeCells>
  <conditionalFormatting sqref="H5:H3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5:O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S1" r:id="rId1" location="/planner/map/security" xr:uid="{6C9FDEED-9E02-8544-9B39-E977A1CB929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B3C1E-CD23-7040-BF97-6AA59B5D1706}">
  <sheetPr>
    <tabColor theme="9" tint="-0.249977111117893"/>
  </sheetPr>
  <dimension ref="A1:I11"/>
  <sheetViews>
    <sheetView workbookViewId="0"/>
  </sheetViews>
  <sheetFormatPr baseColWidth="10" defaultRowHeight="16"/>
  <cols>
    <col min="1" max="1" width="8.33203125" bestFit="1" customWidth="1"/>
    <col min="2" max="2" width="16.5" bestFit="1" customWidth="1"/>
  </cols>
  <sheetData>
    <row r="1" spans="1:9">
      <c r="A1" s="5" t="s">
        <v>689</v>
      </c>
      <c r="E1" s="33" t="s">
        <v>745</v>
      </c>
      <c r="F1" s="13">
        <v>44805</v>
      </c>
      <c r="H1" s="33" t="s">
        <v>746</v>
      </c>
      <c r="I1" t="s">
        <v>747</v>
      </c>
    </row>
    <row r="3" spans="1:9">
      <c r="B3" s="26" t="s">
        <v>689</v>
      </c>
      <c r="C3" s="26" t="s">
        <v>694</v>
      </c>
    </row>
    <row r="4" spans="1:9">
      <c r="B4" s="25" t="s">
        <v>690</v>
      </c>
      <c r="C4" s="25">
        <v>10.49</v>
      </c>
    </row>
    <row r="5" spans="1:9">
      <c r="B5" s="25" t="s">
        <v>692</v>
      </c>
      <c r="C5" s="25">
        <v>37.43</v>
      </c>
    </row>
    <row r="6" spans="1:9">
      <c r="B6" s="25" t="s">
        <v>728</v>
      </c>
      <c r="C6" s="25">
        <v>650.61</v>
      </c>
    </row>
    <row r="7" spans="1:9">
      <c r="B7" s="25" t="s">
        <v>693</v>
      </c>
      <c r="C7" s="25">
        <v>54.79</v>
      </c>
    </row>
    <row r="8" spans="1:9">
      <c r="B8" s="25" t="s">
        <v>695</v>
      </c>
      <c r="C8" s="25">
        <v>8650</v>
      </c>
    </row>
    <row r="9" spans="1:9">
      <c r="B9" s="25" t="s">
        <v>696</v>
      </c>
      <c r="C9" s="25">
        <v>14050</v>
      </c>
    </row>
    <row r="10" spans="1:9">
      <c r="B10" s="25" t="s">
        <v>697</v>
      </c>
      <c r="C10" s="25">
        <v>152.80000000000001</v>
      </c>
    </row>
    <row r="11" spans="1:9">
      <c r="B11" s="25" t="s">
        <v>698</v>
      </c>
      <c r="C11" s="25">
        <v>9.9600000000000009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6826-C99F-7A47-BED2-72D5122AD76B}">
  <sheetPr>
    <tabColor theme="4" tint="-0.249977111117893"/>
  </sheetPr>
  <dimension ref="A1:S36"/>
  <sheetViews>
    <sheetView workbookViewId="0"/>
  </sheetViews>
  <sheetFormatPr baseColWidth="10" defaultRowHeight="16"/>
  <cols>
    <col min="1" max="1" width="3.6640625" customWidth="1"/>
    <col min="2" max="2" width="12.6640625" bestFit="1" customWidth="1"/>
    <col min="3" max="14" width="3.5" customWidth="1"/>
  </cols>
  <sheetData>
    <row r="1" spans="1:19">
      <c r="A1" s="5" t="s">
        <v>384</v>
      </c>
      <c r="E1" s="11" t="s">
        <v>741</v>
      </c>
      <c r="P1" s="33" t="s">
        <v>745</v>
      </c>
      <c r="Q1" s="14">
        <v>44797</v>
      </c>
      <c r="R1" s="33" t="s">
        <v>746</v>
      </c>
      <c r="S1" s="2" t="s">
        <v>364</v>
      </c>
    </row>
    <row r="3" spans="1:19" ht="52">
      <c r="B3" s="8" t="s">
        <v>168</v>
      </c>
      <c r="C3" s="9" t="s">
        <v>352</v>
      </c>
      <c r="D3" s="9" t="s">
        <v>353</v>
      </c>
      <c r="E3" s="9" t="s">
        <v>354</v>
      </c>
      <c r="F3" s="9" t="s">
        <v>355</v>
      </c>
      <c r="G3" s="9" t="s">
        <v>356</v>
      </c>
      <c r="H3" s="9" t="s">
        <v>357</v>
      </c>
      <c r="I3" s="9" t="s">
        <v>358</v>
      </c>
      <c r="J3" s="9" t="s">
        <v>359</v>
      </c>
      <c r="K3" s="9" t="s">
        <v>360</v>
      </c>
      <c r="L3" s="9" t="s">
        <v>361</v>
      </c>
      <c r="M3" s="9" t="s">
        <v>362</v>
      </c>
      <c r="N3" s="9" t="s">
        <v>363</v>
      </c>
      <c r="O3" s="10" t="s">
        <v>365</v>
      </c>
    </row>
    <row r="4" spans="1:19">
      <c r="B4" s="6" t="s">
        <v>301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>
        <f>SUM(C4:N4)</f>
        <v>0</v>
      </c>
    </row>
    <row r="5" spans="1:19">
      <c r="B5" s="6" t="s">
        <v>640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>
        <f t="shared" ref="O5:O36" si="0">SUM(C5:N5)</f>
        <v>0</v>
      </c>
    </row>
    <row r="6" spans="1:19">
      <c r="B6" s="6" t="s">
        <v>303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0</v>
      </c>
      <c r="N6" s="6">
        <v>0</v>
      </c>
      <c r="O6">
        <f t="shared" si="0"/>
        <v>5</v>
      </c>
    </row>
    <row r="7" spans="1:19">
      <c r="B7" s="6" t="s">
        <v>305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1</v>
      </c>
      <c r="J7" s="6">
        <v>1</v>
      </c>
      <c r="K7" s="6">
        <v>1</v>
      </c>
      <c r="L7" s="6">
        <v>0</v>
      </c>
      <c r="M7" s="6">
        <v>0</v>
      </c>
      <c r="N7" s="6">
        <v>0</v>
      </c>
      <c r="O7">
        <f t="shared" si="0"/>
        <v>3</v>
      </c>
    </row>
    <row r="8" spans="1:19">
      <c r="B8" s="6" t="s">
        <v>306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1</v>
      </c>
      <c r="I8" s="6">
        <v>1</v>
      </c>
      <c r="J8" s="6">
        <v>1</v>
      </c>
      <c r="K8" s="6">
        <v>1</v>
      </c>
      <c r="L8" s="6">
        <v>1</v>
      </c>
      <c r="M8" s="6">
        <v>0</v>
      </c>
      <c r="N8" s="6">
        <v>0</v>
      </c>
      <c r="O8">
        <f t="shared" si="0"/>
        <v>5</v>
      </c>
    </row>
    <row r="9" spans="1:19">
      <c r="B9" s="6" t="s">
        <v>308</v>
      </c>
      <c r="C9" s="6">
        <v>0</v>
      </c>
      <c r="D9" s="6">
        <v>0</v>
      </c>
      <c r="E9" s="6">
        <v>0</v>
      </c>
      <c r="F9" s="6">
        <v>0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0</v>
      </c>
      <c r="N9" s="6">
        <v>0</v>
      </c>
      <c r="O9">
        <f t="shared" si="0"/>
        <v>6</v>
      </c>
    </row>
    <row r="10" spans="1:19">
      <c r="B10" s="6" t="s">
        <v>232</v>
      </c>
      <c r="C10" s="6">
        <v>0</v>
      </c>
      <c r="D10" s="6">
        <v>0</v>
      </c>
      <c r="E10" s="6">
        <v>0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0</v>
      </c>
      <c r="O10">
        <f t="shared" si="0"/>
        <v>8</v>
      </c>
    </row>
    <row r="11" spans="1:19">
      <c r="B11" s="6" t="s">
        <v>307</v>
      </c>
      <c r="C11" s="6">
        <v>0</v>
      </c>
      <c r="D11" s="6">
        <v>0</v>
      </c>
      <c r="E11" s="6">
        <v>0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0</v>
      </c>
      <c r="O11">
        <f t="shared" si="0"/>
        <v>8</v>
      </c>
    </row>
    <row r="12" spans="1:19">
      <c r="B12" s="6" t="s">
        <v>186</v>
      </c>
      <c r="C12" s="6">
        <v>0</v>
      </c>
      <c r="D12" s="6">
        <v>0</v>
      </c>
      <c r="E12" s="6">
        <v>0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0</v>
      </c>
      <c r="N12" s="6">
        <v>0</v>
      </c>
      <c r="O12">
        <f t="shared" si="0"/>
        <v>7</v>
      </c>
    </row>
    <row r="13" spans="1:19">
      <c r="B13" s="6" t="s">
        <v>190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1</v>
      </c>
      <c r="I13" s="6">
        <v>1</v>
      </c>
      <c r="J13" s="6">
        <v>1</v>
      </c>
      <c r="K13" s="6">
        <v>1</v>
      </c>
      <c r="L13" s="6">
        <v>0</v>
      </c>
      <c r="M13" s="6">
        <v>0</v>
      </c>
      <c r="N13" s="6">
        <v>0</v>
      </c>
      <c r="O13">
        <f t="shared" si="0"/>
        <v>4</v>
      </c>
    </row>
    <row r="14" spans="1:19">
      <c r="B14" s="6" t="s">
        <v>247</v>
      </c>
      <c r="C14" s="6">
        <v>0</v>
      </c>
      <c r="D14" s="6">
        <v>0</v>
      </c>
      <c r="E14" s="6">
        <v>0</v>
      </c>
      <c r="F14" s="6">
        <v>1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  <c r="L14" s="6">
        <v>1</v>
      </c>
      <c r="M14" s="6">
        <v>0</v>
      </c>
      <c r="N14" s="6">
        <v>0</v>
      </c>
      <c r="O14">
        <f t="shared" si="0"/>
        <v>7</v>
      </c>
    </row>
    <row r="15" spans="1:19">
      <c r="B15" s="6" t="s">
        <v>224</v>
      </c>
      <c r="C15" s="6">
        <v>0</v>
      </c>
      <c r="D15" s="6">
        <v>0</v>
      </c>
      <c r="E15" s="6">
        <v>0</v>
      </c>
      <c r="F15" s="6">
        <v>0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0</v>
      </c>
      <c r="N15" s="6">
        <v>0</v>
      </c>
      <c r="O15">
        <f t="shared" si="0"/>
        <v>6</v>
      </c>
    </row>
    <row r="16" spans="1:19">
      <c r="B16" s="6" t="s">
        <v>191</v>
      </c>
      <c r="C16" s="6">
        <v>0</v>
      </c>
      <c r="D16" s="6">
        <v>0</v>
      </c>
      <c r="E16" s="6">
        <v>0</v>
      </c>
      <c r="F16" s="6">
        <v>0</v>
      </c>
      <c r="G16" s="6">
        <v>1</v>
      </c>
      <c r="H16" s="6">
        <v>1</v>
      </c>
      <c r="I16" s="6">
        <v>1</v>
      </c>
      <c r="J16" s="6">
        <v>1</v>
      </c>
      <c r="K16" s="6">
        <v>1</v>
      </c>
      <c r="L16" s="6">
        <v>0</v>
      </c>
      <c r="M16" s="6">
        <v>0</v>
      </c>
      <c r="N16" s="6">
        <v>0</v>
      </c>
      <c r="O16">
        <f t="shared" si="0"/>
        <v>5</v>
      </c>
    </row>
    <row r="17" spans="2:15">
      <c r="B17" s="6" t="s">
        <v>309</v>
      </c>
      <c r="C17" s="6">
        <v>0</v>
      </c>
      <c r="D17" s="6">
        <v>0</v>
      </c>
      <c r="E17" s="6">
        <v>0</v>
      </c>
      <c r="F17" s="6">
        <v>0</v>
      </c>
      <c r="G17" s="6">
        <v>1</v>
      </c>
      <c r="H17" s="6">
        <v>1</v>
      </c>
      <c r="I17" s="6">
        <v>1</v>
      </c>
      <c r="J17" s="6">
        <v>1</v>
      </c>
      <c r="K17" s="6">
        <v>1</v>
      </c>
      <c r="L17" s="6">
        <v>1</v>
      </c>
      <c r="M17" s="6">
        <v>0</v>
      </c>
      <c r="N17" s="6">
        <v>0</v>
      </c>
      <c r="O17">
        <f t="shared" si="0"/>
        <v>6</v>
      </c>
    </row>
    <row r="18" spans="2:15">
      <c r="B18" s="6" t="s">
        <v>185</v>
      </c>
      <c r="C18" s="6">
        <v>0</v>
      </c>
      <c r="D18" s="6">
        <v>0</v>
      </c>
      <c r="E18" s="6">
        <v>0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0</v>
      </c>
      <c r="N18" s="6">
        <v>0</v>
      </c>
      <c r="O18">
        <f t="shared" si="0"/>
        <v>7</v>
      </c>
    </row>
    <row r="19" spans="2:15">
      <c r="B19" s="6" t="s">
        <v>310</v>
      </c>
      <c r="C19" s="6">
        <v>1</v>
      </c>
      <c r="D19" s="6">
        <v>1</v>
      </c>
      <c r="E19" s="6">
        <v>1</v>
      </c>
      <c r="F19" s="6">
        <v>1</v>
      </c>
      <c r="G19" s="6">
        <v>1</v>
      </c>
      <c r="H19" s="6">
        <v>1</v>
      </c>
      <c r="I19" s="6">
        <v>0</v>
      </c>
      <c r="J19" s="6">
        <v>1</v>
      </c>
      <c r="K19" s="6">
        <v>1</v>
      </c>
      <c r="L19" s="6">
        <v>1</v>
      </c>
      <c r="M19" s="6">
        <v>1</v>
      </c>
      <c r="N19" s="6">
        <v>1</v>
      </c>
      <c r="O19">
        <f t="shared" si="0"/>
        <v>11</v>
      </c>
    </row>
    <row r="20" spans="2:15">
      <c r="B20" s="6" t="s">
        <v>311</v>
      </c>
      <c r="C20" s="6">
        <v>1</v>
      </c>
      <c r="D20" s="6">
        <v>1</v>
      </c>
      <c r="E20" s="6">
        <v>1</v>
      </c>
      <c r="F20" s="6">
        <v>1</v>
      </c>
      <c r="G20" s="6">
        <v>1</v>
      </c>
      <c r="H20" s="6">
        <v>0</v>
      </c>
      <c r="I20" s="6">
        <v>0</v>
      </c>
      <c r="J20" s="6">
        <v>0</v>
      </c>
      <c r="K20" s="6">
        <v>1</v>
      </c>
      <c r="L20" s="6">
        <v>1</v>
      </c>
      <c r="M20" s="6">
        <v>1</v>
      </c>
      <c r="N20" s="6">
        <v>1</v>
      </c>
      <c r="O20">
        <f t="shared" si="0"/>
        <v>9</v>
      </c>
    </row>
    <row r="21" spans="2:15">
      <c r="B21" s="6" t="s">
        <v>312</v>
      </c>
      <c r="C21" s="6">
        <v>1</v>
      </c>
      <c r="D21" s="6">
        <v>1</v>
      </c>
      <c r="E21" s="6">
        <v>1</v>
      </c>
      <c r="F21" s="6">
        <v>1</v>
      </c>
      <c r="G21" s="6">
        <v>1</v>
      </c>
      <c r="H21" s="6">
        <v>0</v>
      </c>
      <c r="I21" s="6">
        <v>0</v>
      </c>
      <c r="J21" s="6">
        <v>0</v>
      </c>
      <c r="K21" s="6">
        <v>1</v>
      </c>
      <c r="L21" s="6">
        <v>1</v>
      </c>
      <c r="M21" s="6">
        <v>1</v>
      </c>
      <c r="N21" s="6">
        <v>1</v>
      </c>
      <c r="O21">
        <f t="shared" si="0"/>
        <v>9</v>
      </c>
    </row>
    <row r="22" spans="2:15">
      <c r="B22" s="6" t="s">
        <v>313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  <c r="H22" s="6">
        <v>0</v>
      </c>
      <c r="I22" s="6">
        <v>0</v>
      </c>
      <c r="J22" s="6">
        <v>0</v>
      </c>
      <c r="K22" s="6">
        <v>1</v>
      </c>
      <c r="L22" s="6">
        <v>1</v>
      </c>
      <c r="M22" s="6">
        <v>1</v>
      </c>
      <c r="N22" s="6">
        <v>1</v>
      </c>
      <c r="O22">
        <f t="shared" si="0"/>
        <v>9</v>
      </c>
    </row>
    <row r="23" spans="2:15">
      <c r="B23" s="6" t="s">
        <v>314</v>
      </c>
      <c r="C23" s="6">
        <v>1</v>
      </c>
      <c r="D23" s="6">
        <v>1</v>
      </c>
      <c r="E23" s="6">
        <v>1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1</v>
      </c>
      <c r="N23" s="6">
        <v>1</v>
      </c>
      <c r="O23">
        <f t="shared" si="0"/>
        <v>6</v>
      </c>
    </row>
    <row r="24" spans="2:15">
      <c r="B24" s="6" t="s">
        <v>221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>
        <f t="shared" si="0"/>
        <v>0</v>
      </c>
    </row>
    <row r="25" spans="2:15">
      <c r="B25" s="6" t="s">
        <v>315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>
        <f t="shared" si="0"/>
        <v>0</v>
      </c>
    </row>
    <row r="26" spans="2:15">
      <c r="B26" s="6" t="s">
        <v>238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>
        <f t="shared" si="0"/>
        <v>0</v>
      </c>
    </row>
    <row r="27" spans="2:15">
      <c r="B27" s="6" t="s">
        <v>293</v>
      </c>
      <c r="C27" s="6">
        <v>1</v>
      </c>
      <c r="D27" s="6">
        <v>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1</v>
      </c>
      <c r="O27">
        <f t="shared" si="0"/>
        <v>3</v>
      </c>
    </row>
    <row r="28" spans="2:15">
      <c r="B28" s="6" t="s">
        <v>257</v>
      </c>
      <c r="C28" s="6">
        <v>1</v>
      </c>
      <c r="D28" s="6">
        <v>1</v>
      </c>
      <c r="E28" s="6">
        <v>1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</v>
      </c>
      <c r="N28" s="6">
        <v>1</v>
      </c>
      <c r="O28">
        <f t="shared" si="0"/>
        <v>5</v>
      </c>
    </row>
    <row r="29" spans="2:15">
      <c r="B29" s="6" t="s">
        <v>227</v>
      </c>
      <c r="C29" s="6">
        <v>1</v>
      </c>
      <c r="D29" s="6">
        <v>1</v>
      </c>
      <c r="E29" s="6">
        <v>1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1</v>
      </c>
      <c r="O29">
        <f t="shared" si="0"/>
        <v>4</v>
      </c>
    </row>
    <row r="30" spans="2:15">
      <c r="B30" s="6" t="s">
        <v>276</v>
      </c>
      <c r="C30" s="6">
        <v>1</v>
      </c>
      <c r="D30" s="6">
        <v>1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1</v>
      </c>
      <c r="O30">
        <f t="shared" si="0"/>
        <v>4</v>
      </c>
    </row>
    <row r="31" spans="2:15">
      <c r="B31" s="6" t="s">
        <v>231</v>
      </c>
      <c r="C31" s="6">
        <v>1</v>
      </c>
      <c r="D31" s="6">
        <v>1</v>
      </c>
      <c r="E31" s="6">
        <v>1</v>
      </c>
      <c r="F31" s="6">
        <v>1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1</v>
      </c>
      <c r="O31">
        <f t="shared" si="0"/>
        <v>5</v>
      </c>
    </row>
    <row r="32" spans="2:15">
      <c r="B32" s="6" t="s">
        <v>316</v>
      </c>
      <c r="C32" s="6">
        <v>0</v>
      </c>
      <c r="D32" s="6">
        <v>0</v>
      </c>
      <c r="E32" s="6">
        <v>1</v>
      </c>
      <c r="F32" s="6">
        <v>1</v>
      </c>
      <c r="G32" s="6">
        <v>1</v>
      </c>
      <c r="H32" s="6">
        <v>0</v>
      </c>
      <c r="I32" s="6">
        <v>0</v>
      </c>
      <c r="J32" s="6">
        <v>0</v>
      </c>
      <c r="K32" s="6">
        <v>1</v>
      </c>
      <c r="L32" s="6">
        <v>1</v>
      </c>
      <c r="M32" s="6">
        <v>1</v>
      </c>
      <c r="N32" s="6">
        <v>0</v>
      </c>
      <c r="O32">
        <f t="shared" si="0"/>
        <v>6</v>
      </c>
    </row>
    <row r="33" spans="2:15">
      <c r="B33" s="6" t="s">
        <v>245</v>
      </c>
      <c r="C33" s="6">
        <v>1</v>
      </c>
      <c r="D33" s="6">
        <v>0</v>
      </c>
      <c r="E33" s="6">
        <v>1</v>
      </c>
      <c r="F33" s="6">
        <v>1</v>
      </c>
      <c r="G33" s="6">
        <v>1</v>
      </c>
      <c r="H33" s="6">
        <v>0</v>
      </c>
      <c r="I33" s="6">
        <v>0</v>
      </c>
      <c r="J33" s="6">
        <v>0</v>
      </c>
      <c r="K33" s="6">
        <v>0</v>
      </c>
      <c r="L33" s="6">
        <v>1</v>
      </c>
      <c r="M33" s="6">
        <v>1</v>
      </c>
      <c r="N33" s="6">
        <v>1</v>
      </c>
      <c r="O33">
        <f t="shared" si="0"/>
        <v>7</v>
      </c>
    </row>
    <row r="34" spans="2:15">
      <c r="B34" s="6" t="s">
        <v>317</v>
      </c>
      <c r="C34" s="6">
        <v>1</v>
      </c>
      <c r="D34" s="6">
        <v>1</v>
      </c>
      <c r="E34" s="6">
        <v>1</v>
      </c>
      <c r="F34" s="6">
        <v>1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1</v>
      </c>
      <c r="N34" s="6">
        <v>1</v>
      </c>
      <c r="O34">
        <f t="shared" si="0"/>
        <v>6</v>
      </c>
    </row>
    <row r="35" spans="2:15">
      <c r="B35" s="6" t="s">
        <v>198</v>
      </c>
      <c r="C35" s="6">
        <v>0</v>
      </c>
      <c r="D35" s="6">
        <v>0</v>
      </c>
      <c r="E35" s="6">
        <v>0</v>
      </c>
      <c r="F35" s="6">
        <v>1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</v>
      </c>
      <c r="N35" s="6">
        <v>0</v>
      </c>
      <c r="O35">
        <f t="shared" si="0"/>
        <v>2</v>
      </c>
    </row>
    <row r="36" spans="2:15">
      <c r="B36" s="7" t="s">
        <v>318</v>
      </c>
      <c r="C36" s="6">
        <v>0</v>
      </c>
      <c r="D36" s="6">
        <v>0</v>
      </c>
      <c r="E36" s="6">
        <v>0</v>
      </c>
      <c r="F36" s="6">
        <v>0</v>
      </c>
      <c r="G36" s="6">
        <v>1</v>
      </c>
      <c r="H36" s="6">
        <v>0</v>
      </c>
      <c r="I36" s="6">
        <v>1</v>
      </c>
      <c r="J36" s="6">
        <v>1</v>
      </c>
      <c r="K36" s="6">
        <v>0</v>
      </c>
      <c r="L36" s="6">
        <v>0</v>
      </c>
      <c r="M36" s="6">
        <v>0</v>
      </c>
      <c r="N36" s="6">
        <v>0</v>
      </c>
      <c r="O36">
        <f t="shared" si="0"/>
        <v>3</v>
      </c>
    </row>
  </sheetData>
  <conditionalFormatting sqref="C4:N3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S1" r:id="rId1" location=":~:text=Two%20distinct%20seasons%20characterize%20Senegal%27s,average%20of%201200%20mm%2Fyear." xr:uid="{ABB80540-7CCF-BA46-8E69-AE4942157C21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66795-4657-B94C-92E0-BB19D5C9333D}">
  <sheetPr>
    <tabColor rgb="FF7030A0"/>
  </sheetPr>
  <dimension ref="A1:Q348"/>
  <sheetViews>
    <sheetView zoomScale="101" workbookViewId="0"/>
  </sheetViews>
  <sheetFormatPr baseColWidth="10" defaultRowHeight="16"/>
  <cols>
    <col min="1" max="1" width="3" customWidth="1"/>
    <col min="2" max="2" width="19" bestFit="1" customWidth="1"/>
    <col min="3" max="3" width="20" bestFit="1" customWidth="1"/>
    <col min="4" max="4" width="8.83203125" bestFit="1" customWidth="1"/>
    <col min="5" max="5" width="3.83203125" customWidth="1"/>
    <col min="6" max="6" width="9.6640625" bestFit="1" customWidth="1"/>
    <col min="7" max="7" width="3.83203125" customWidth="1"/>
    <col min="8" max="8" width="44.5" bestFit="1" customWidth="1"/>
    <col min="9" max="9" width="4.33203125" customWidth="1"/>
    <col min="10" max="10" width="4" customWidth="1"/>
    <col min="11" max="11" width="15.83203125" bestFit="1" customWidth="1"/>
    <col min="12" max="12" width="7.1640625" bestFit="1" customWidth="1"/>
    <col min="13" max="13" width="8.1640625" bestFit="1" customWidth="1"/>
    <col min="14" max="14" width="9.1640625" bestFit="1" customWidth="1"/>
    <col min="15" max="15" width="6.6640625" bestFit="1" customWidth="1"/>
    <col min="16" max="16" width="4.33203125" customWidth="1"/>
    <col min="17" max="17" width="3" customWidth="1"/>
    <col min="18" max="18" width="14.5" bestFit="1" customWidth="1"/>
  </cols>
  <sheetData>
    <row r="1" spans="1:17" ht="21">
      <c r="A1" s="1" t="s">
        <v>383</v>
      </c>
      <c r="E1" t="s">
        <v>745</v>
      </c>
      <c r="F1" s="13">
        <v>44788</v>
      </c>
      <c r="G1" t="s">
        <v>746</v>
      </c>
      <c r="H1" s="2" t="s">
        <v>167</v>
      </c>
      <c r="J1" s="1" t="s">
        <v>388</v>
      </c>
      <c r="M1" t="s">
        <v>745</v>
      </c>
      <c r="N1" s="13">
        <v>44562</v>
      </c>
      <c r="O1" t="s">
        <v>746</v>
      </c>
      <c r="P1" s="2" t="s">
        <v>397</v>
      </c>
    </row>
    <row r="3" spans="1:17">
      <c r="B3" s="5" t="s">
        <v>168</v>
      </c>
      <c r="C3" s="5" t="s">
        <v>169</v>
      </c>
      <c r="D3" s="5" t="s">
        <v>170</v>
      </c>
      <c r="K3" s="5" t="s">
        <v>168</v>
      </c>
      <c r="L3" s="5" t="s">
        <v>389</v>
      </c>
      <c r="P3" s="16" t="s">
        <v>396</v>
      </c>
    </row>
    <row r="4" spans="1:17">
      <c r="B4" t="s">
        <v>319</v>
      </c>
      <c r="C4" s="2" t="s">
        <v>124</v>
      </c>
      <c r="D4" s="3">
        <v>1.0999999999999999E-2</v>
      </c>
      <c r="K4" s="23" t="s">
        <v>301</v>
      </c>
      <c r="L4" s="24">
        <v>6</v>
      </c>
      <c r="P4">
        <v>6</v>
      </c>
      <c r="Q4" s="15" t="s">
        <v>393</v>
      </c>
    </row>
    <row r="5" spans="1:17">
      <c r="B5" t="s">
        <v>320</v>
      </c>
      <c r="C5" s="2" t="s">
        <v>125</v>
      </c>
      <c r="D5" s="3">
        <v>2.1999999999999999E-2</v>
      </c>
      <c r="K5" s="23" t="s">
        <v>640</v>
      </c>
      <c r="L5" s="24">
        <v>3</v>
      </c>
      <c r="P5">
        <v>5</v>
      </c>
      <c r="Q5" s="15" t="s">
        <v>394</v>
      </c>
    </row>
    <row r="6" spans="1:17">
      <c r="B6" t="s">
        <v>321</v>
      </c>
      <c r="C6" s="2" t="s">
        <v>126</v>
      </c>
      <c r="D6" s="3">
        <v>3.1E-2</v>
      </c>
      <c r="K6" s="23" t="s">
        <v>303</v>
      </c>
      <c r="L6" s="24">
        <v>2</v>
      </c>
      <c r="P6">
        <v>4</v>
      </c>
      <c r="Q6" s="15" t="s">
        <v>395</v>
      </c>
    </row>
    <row r="7" spans="1:17">
      <c r="B7" t="s">
        <v>171</v>
      </c>
      <c r="C7" s="2" t="s">
        <v>0</v>
      </c>
      <c r="D7" s="3">
        <v>0.16800000000000001</v>
      </c>
      <c r="K7" s="23" t="s">
        <v>305</v>
      </c>
      <c r="L7" s="24">
        <v>2</v>
      </c>
      <c r="P7">
        <v>3</v>
      </c>
      <c r="Q7" s="15" t="s">
        <v>392</v>
      </c>
    </row>
    <row r="8" spans="1:17">
      <c r="B8" t="s">
        <v>172</v>
      </c>
      <c r="C8" s="2" t="s">
        <v>1</v>
      </c>
      <c r="D8" s="3">
        <v>0.20300000000000001</v>
      </c>
      <c r="K8" s="23" t="s">
        <v>306</v>
      </c>
      <c r="L8" s="24">
        <v>2</v>
      </c>
      <c r="P8">
        <v>2</v>
      </c>
      <c r="Q8" s="15" t="s">
        <v>391</v>
      </c>
    </row>
    <row r="9" spans="1:17">
      <c r="B9" t="s">
        <v>314</v>
      </c>
      <c r="C9" s="2" t="s">
        <v>127</v>
      </c>
      <c r="D9" s="3">
        <v>0.315</v>
      </c>
      <c r="K9" s="23" t="s">
        <v>308</v>
      </c>
      <c r="L9" s="24">
        <v>3</v>
      </c>
      <c r="P9">
        <v>1</v>
      </c>
      <c r="Q9" s="15" t="s">
        <v>390</v>
      </c>
    </row>
    <row r="10" spans="1:17">
      <c r="B10" t="s">
        <v>173</v>
      </c>
      <c r="C10" s="2" t="s">
        <v>2</v>
      </c>
      <c r="D10" s="3">
        <v>0.375</v>
      </c>
      <c r="K10" s="23" t="s">
        <v>232</v>
      </c>
      <c r="L10" s="24">
        <v>2</v>
      </c>
    </row>
    <row r="11" spans="1:17">
      <c r="B11" t="s">
        <v>174</v>
      </c>
      <c r="C11" s="2" t="s">
        <v>3</v>
      </c>
      <c r="D11" s="3">
        <v>0.379</v>
      </c>
      <c r="K11" s="23" t="s">
        <v>307</v>
      </c>
      <c r="L11" s="24">
        <v>2</v>
      </c>
    </row>
    <row r="12" spans="1:17">
      <c r="B12" t="s">
        <v>322</v>
      </c>
      <c r="C12" s="2" t="s">
        <v>128</v>
      </c>
      <c r="D12" s="3">
        <v>0.38600000000000001</v>
      </c>
      <c r="K12" s="23" t="s">
        <v>186</v>
      </c>
      <c r="L12" s="24">
        <v>2</v>
      </c>
    </row>
    <row r="13" spans="1:17">
      <c r="B13" t="s">
        <v>175</v>
      </c>
      <c r="C13" s="2" t="s">
        <v>4</v>
      </c>
      <c r="D13" s="3">
        <v>0.46200000000000002</v>
      </c>
      <c r="K13" s="23" t="s">
        <v>190</v>
      </c>
      <c r="L13" s="24">
        <v>3</v>
      </c>
    </row>
    <row r="14" spans="1:17">
      <c r="B14" t="s">
        <v>323</v>
      </c>
      <c r="C14" s="2" t="s">
        <v>129</v>
      </c>
      <c r="D14" s="3">
        <v>0.47099999999999997</v>
      </c>
      <c r="K14" s="23" t="s">
        <v>247</v>
      </c>
      <c r="L14" s="24">
        <v>5</v>
      </c>
    </row>
    <row r="15" spans="1:17">
      <c r="B15" t="s">
        <v>324</v>
      </c>
      <c r="C15" s="2" t="s">
        <v>130</v>
      </c>
      <c r="D15" s="3">
        <v>0.47699999999999998</v>
      </c>
      <c r="K15" s="23" t="s">
        <v>224</v>
      </c>
      <c r="L15" s="24">
        <v>1</v>
      </c>
    </row>
    <row r="16" spans="1:17">
      <c r="B16" t="s">
        <v>176</v>
      </c>
      <c r="C16" s="2" t="s">
        <v>5</v>
      </c>
      <c r="D16" s="3">
        <v>0.48199999999999998</v>
      </c>
      <c r="K16" s="23" t="s">
        <v>191</v>
      </c>
      <c r="L16" s="24">
        <v>5</v>
      </c>
    </row>
    <row r="17" spans="2:12">
      <c r="B17" t="s">
        <v>325</v>
      </c>
      <c r="C17" s="2" t="s">
        <v>131</v>
      </c>
      <c r="D17" s="3">
        <v>0.497</v>
      </c>
      <c r="K17" s="23" t="s">
        <v>309</v>
      </c>
      <c r="L17" s="24">
        <v>5</v>
      </c>
    </row>
    <row r="18" spans="2:12">
      <c r="B18" t="s">
        <v>177</v>
      </c>
      <c r="C18" s="2" t="s">
        <v>6</v>
      </c>
      <c r="D18" s="3">
        <v>0.53900000000000003</v>
      </c>
      <c r="K18" s="23" t="s">
        <v>185</v>
      </c>
      <c r="L18" s="24">
        <v>2</v>
      </c>
    </row>
    <row r="19" spans="2:12">
      <c r="B19" t="s">
        <v>178</v>
      </c>
      <c r="C19" s="2" t="s">
        <v>7</v>
      </c>
      <c r="D19" s="3">
        <v>0.56299999999999994</v>
      </c>
      <c r="K19" s="23" t="s">
        <v>310</v>
      </c>
      <c r="L19" s="24">
        <v>2</v>
      </c>
    </row>
    <row r="20" spans="2:12">
      <c r="B20" t="s">
        <v>326</v>
      </c>
      <c r="C20" s="2" t="s">
        <v>132</v>
      </c>
      <c r="D20" s="3">
        <v>0.57599999999999996</v>
      </c>
      <c r="K20" s="23" t="s">
        <v>311</v>
      </c>
      <c r="L20" s="24">
        <v>3</v>
      </c>
    </row>
    <row r="21" spans="2:12">
      <c r="B21" t="s">
        <v>179</v>
      </c>
      <c r="C21" s="2" t="s">
        <v>8</v>
      </c>
      <c r="D21" s="3">
        <v>0.58699999999999997</v>
      </c>
      <c r="K21" s="23" t="s">
        <v>312</v>
      </c>
      <c r="L21" s="24">
        <v>1</v>
      </c>
    </row>
    <row r="22" spans="2:12">
      <c r="B22" t="s">
        <v>327</v>
      </c>
      <c r="C22" s="2" t="s">
        <v>133</v>
      </c>
      <c r="D22" s="3">
        <v>0.63800000000000001</v>
      </c>
      <c r="K22" s="23" t="s">
        <v>313</v>
      </c>
      <c r="L22" s="24">
        <v>4</v>
      </c>
    </row>
    <row r="23" spans="2:12">
      <c r="B23" t="s">
        <v>328</v>
      </c>
      <c r="C23" s="2" t="s">
        <v>134</v>
      </c>
      <c r="D23" s="3">
        <v>0.65</v>
      </c>
      <c r="K23" s="23" t="s">
        <v>314</v>
      </c>
      <c r="L23" s="24">
        <v>3</v>
      </c>
    </row>
    <row r="24" spans="2:12">
      <c r="B24" t="s">
        <v>180</v>
      </c>
      <c r="C24" s="2" t="s">
        <v>9</v>
      </c>
      <c r="D24" s="3">
        <v>0.67</v>
      </c>
      <c r="K24" s="23" t="s">
        <v>221</v>
      </c>
      <c r="L24" s="24">
        <v>5</v>
      </c>
    </row>
    <row r="25" spans="2:12">
      <c r="B25" t="s">
        <v>329</v>
      </c>
      <c r="C25" s="2" t="s">
        <v>135</v>
      </c>
      <c r="D25" s="3">
        <v>0.74</v>
      </c>
      <c r="K25" s="23" t="s">
        <v>315</v>
      </c>
      <c r="L25" s="24">
        <v>4</v>
      </c>
    </row>
    <row r="26" spans="2:12">
      <c r="B26" t="s">
        <v>181</v>
      </c>
      <c r="C26" s="2" t="s">
        <v>10</v>
      </c>
      <c r="D26" s="3">
        <v>0.79900000000000004</v>
      </c>
      <c r="K26" s="23" t="s">
        <v>238</v>
      </c>
      <c r="L26" s="24">
        <v>4</v>
      </c>
    </row>
    <row r="27" spans="2:12">
      <c r="B27" t="s">
        <v>182</v>
      </c>
      <c r="C27" s="2" t="s">
        <v>11</v>
      </c>
      <c r="D27" s="3">
        <v>0.81299999999999994</v>
      </c>
      <c r="K27" s="23" t="s">
        <v>293</v>
      </c>
      <c r="L27" s="24">
        <v>5</v>
      </c>
    </row>
    <row r="28" spans="2:12">
      <c r="B28" t="s">
        <v>330</v>
      </c>
      <c r="C28" s="2" t="s">
        <v>136</v>
      </c>
      <c r="D28" s="3">
        <v>0.84199999999999997</v>
      </c>
      <c r="K28" s="23" t="s">
        <v>257</v>
      </c>
      <c r="L28" s="24">
        <v>5</v>
      </c>
    </row>
    <row r="29" spans="2:12">
      <c r="B29" t="s">
        <v>183</v>
      </c>
      <c r="C29" s="2" t="s">
        <v>12</v>
      </c>
      <c r="D29" s="3">
        <v>0.85899999999999999</v>
      </c>
      <c r="K29" s="23" t="s">
        <v>227</v>
      </c>
      <c r="L29" s="24">
        <v>5</v>
      </c>
    </row>
    <row r="30" spans="2:12">
      <c r="B30" t="s">
        <v>311</v>
      </c>
      <c r="C30" s="2" t="s">
        <v>137</v>
      </c>
      <c r="D30" s="3">
        <v>0.91</v>
      </c>
      <c r="K30" s="23" t="s">
        <v>276</v>
      </c>
      <c r="L30" s="24">
        <v>5</v>
      </c>
    </row>
    <row r="31" spans="2:12">
      <c r="B31" t="s">
        <v>184</v>
      </c>
      <c r="C31" s="2" t="s">
        <v>13</v>
      </c>
      <c r="D31" s="3">
        <v>0.91</v>
      </c>
      <c r="K31" s="23" t="s">
        <v>231</v>
      </c>
      <c r="L31" s="24">
        <v>5</v>
      </c>
    </row>
    <row r="32" spans="2:12">
      <c r="B32" t="s">
        <v>185</v>
      </c>
      <c r="C32" s="2" t="s">
        <v>14</v>
      </c>
      <c r="D32" s="3">
        <v>0.93300000000000005</v>
      </c>
      <c r="K32" s="23" t="s">
        <v>316</v>
      </c>
      <c r="L32" s="24">
        <v>5</v>
      </c>
    </row>
    <row r="33" spans="2:12">
      <c r="B33" t="s">
        <v>318</v>
      </c>
      <c r="C33" s="2" t="s">
        <v>138</v>
      </c>
      <c r="D33" s="3">
        <v>0.93700000000000006</v>
      </c>
      <c r="K33" s="23" t="s">
        <v>245</v>
      </c>
      <c r="L33" s="24">
        <v>5</v>
      </c>
    </row>
    <row r="34" spans="2:12">
      <c r="B34" t="s">
        <v>186</v>
      </c>
      <c r="C34" s="2" t="s">
        <v>15</v>
      </c>
      <c r="D34" s="3">
        <v>0.96599999999999997</v>
      </c>
      <c r="K34" s="23" t="s">
        <v>317</v>
      </c>
      <c r="L34" s="24">
        <v>5</v>
      </c>
    </row>
    <row r="35" spans="2:12">
      <c r="B35" t="s">
        <v>187</v>
      </c>
      <c r="C35" s="2" t="s">
        <v>16</v>
      </c>
      <c r="D35" s="3">
        <v>0.97499999999999998</v>
      </c>
      <c r="K35" s="23" t="s">
        <v>198</v>
      </c>
      <c r="L35" s="24">
        <v>5</v>
      </c>
    </row>
    <row r="36" spans="2:12">
      <c r="B36" t="s">
        <v>188</v>
      </c>
      <c r="C36" s="2" t="s">
        <v>17</v>
      </c>
      <c r="D36" s="3">
        <v>0.98399999999999999</v>
      </c>
      <c r="K36" s="23" t="s">
        <v>318</v>
      </c>
      <c r="L36" s="24">
        <v>4</v>
      </c>
    </row>
    <row r="37" spans="2:12">
      <c r="B37" t="s">
        <v>189</v>
      </c>
      <c r="C37" s="2" t="s">
        <v>18</v>
      </c>
      <c r="D37" s="3">
        <v>0.98799999999999999</v>
      </c>
    </row>
    <row r="38" spans="2:12">
      <c r="B38" t="s">
        <v>190</v>
      </c>
      <c r="C38" s="2" t="s">
        <v>19</v>
      </c>
      <c r="D38" s="3">
        <v>1.0129999999999999</v>
      </c>
    </row>
    <row r="39" spans="2:12">
      <c r="B39" t="s">
        <v>303</v>
      </c>
      <c r="C39" s="2" t="s">
        <v>139</v>
      </c>
      <c r="D39" s="3">
        <v>1.0289999999999999</v>
      </c>
    </row>
    <row r="40" spans="2:12">
      <c r="B40" t="s">
        <v>191</v>
      </c>
      <c r="C40" s="2" t="s">
        <v>20</v>
      </c>
      <c r="D40" s="3">
        <v>1.0489999999999999</v>
      </c>
    </row>
    <row r="41" spans="2:12">
      <c r="B41" t="s">
        <v>331</v>
      </c>
      <c r="C41" s="2" t="s">
        <v>140</v>
      </c>
      <c r="D41" s="3">
        <v>1.05</v>
      </c>
    </row>
    <row r="42" spans="2:12">
      <c r="B42" t="s">
        <v>192</v>
      </c>
      <c r="C42" s="2" t="s">
        <v>21</v>
      </c>
      <c r="D42" s="3">
        <v>1.0649999999999999</v>
      </c>
    </row>
    <row r="43" spans="2:12">
      <c r="B43" t="s">
        <v>193</v>
      </c>
      <c r="C43" s="2" t="s">
        <v>22</v>
      </c>
      <c r="D43" s="3">
        <v>1.083</v>
      </c>
    </row>
    <row r="44" spans="2:12">
      <c r="B44" t="s">
        <v>194</v>
      </c>
      <c r="C44" s="2" t="s">
        <v>23</v>
      </c>
      <c r="D44" s="3">
        <v>1.0840000000000001</v>
      </c>
    </row>
    <row r="45" spans="2:12">
      <c r="B45" t="s">
        <v>332</v>
      </c>
      <c r="C45" s="2" t="s">
        <v>141</v>
      </c>
      <c r="D45" s="3">
        <v>1.0920000000000001</v>
      </c>
    </row>
    <row r="46" spans="2:12">
      <c r="B46" t="s">
        <v>195</v>
      </c>
      <c r="C46" s="2" t="s">
        <v>24</v>
      </c>
      <c r="D46" s="3">
        <v>1.0940000000000001</v>
      </c>
    </row>
    <row r="47" spans="2:12">
      <c r="B47" t="s">
        <v>196</v>
      </c>
      <c r="C47" s="2" t="s">
        <v>25</v>
      </c>
      <c r="D47" s="3">
        <v>1.095</v>
      </c>
    </row>
    <row r="48" spans="2:12">
      <c r="B48" t="s">
        <v>197</v>
      </c>
      <c r="C48" s="2" t="s">
        <v>26</v>
      </c>
      <c r="D48" s="3">
        <v>1.1020000000000001</v>
      </c>
    </row>
    <row r="49" spans="2:4">
      <c r="B49" t="s">
        <v>198</v>
      </c>
      <c r="C49" s="2" t="s">
        <v>27</v>
      </c>
      <c r="D49" s="3">
        <v>1.115</v>
      </c>
    </row>
    <row r="50" spans="2:4">
      <c r="B50" t="s">
        <v>199</v>
      </c>
      <c r="C50" s="2" t="s">
        <v>28</v>
      </c>
      <c r="D50" s="3">
        <v>1.127</v>
      </c>
    </row>
    <row r="51" spans="2:4">
      <c r="B51" t="s">
        <v>200</v>
      </c>
      <c r="C51" s="2" t="s">
        <v>29</v>
      </c>
      <c r="D51" s="3">
        <v>1.151</v>
      </c>
    </row>
    <row r="52" spans="2:4">
      <c r="B52" t="s">
        <v>201</v>
      </c>
      <c r="C52" s="2" t="s">
        <v>30</v>
      </c>
      <c r="D52" s="3">
        <v>1.155</v>
      </c>
    </row>
    <row r="53" spans="2:4">
      <c r="B53" t="s">
        <v>202</v>
      </c>
      <c r="C53" s="2" t="s">
        <v>31</v>
      </c>
      <c r="D53" s="3">
        <v>1.1599999999999999</v>
      </c>
    </row>
    <row r="54" spans="2:4">
      <c r="B54" t="s">
        <v>203</v>
      </c>
      <c r="C54" s="2" t="s">
        <v>32</v>
      </c>
      <c r="D54" s="3">
        <v>1.1739999999999999</v>
      </c>
    </row>
    <row r="55" spans="2:4">
      <c r="B55" t="s">
        <v>204</v>
      </c>
      <c r="C55" s="2" t="s">
        <v>33</v>
      </c>
      <c r="D55" s="3">
        <v>1.175</v>
      </c>
    </row>
    <row r="56" spans="2:4">
      <c r="B56" t="s">
        <v>205</v>
      </c>
      <c r="C56" s="2" t="s">
        <v>34</v>
      </c>
      <c r="D56" s="3">
        <v>1.179</v>
      </c>
    </row>
    <row r="57" spans="2:4">
      <c r="B57" t="s">
        <v>206</v>
      </c>
      <c r="C57" s="2" t="s">
        <v>35</v>
      </c>
      <c r="D57" s="3">
        <v>1.1850000000000001</v>
      </c>
    </row>
    <row r="58" spans="2:4">
      <c r="B58" t="s">
        <v>207</v>
      </c>
      <c r="C58" s="2" t="s">
        <v>36</v>
      </c>
      <c r="D58" s="3">
        <v>1.194</v>
      </c>
    </row>
    <row r="59" spans="2:4">
      <c r="B59" t="s">
        <v>208</v>
      </c>
      <c r="C59" s="2" t="s">
        <v>37</v>
      </c>
      <c r="D59" s="3">
        <v>1.198</v>
      </c>
    </row>
    <row r="60" spans="2:4">
      <c r="B60" t="s">
        <v>209</v>
      </c>
      <c r="C60" s="2" t="s">
        <v>38</v>
      </c>
      <c r="D60" s="3">
        <v>1.1990000000000001</v>
      </c>
    </row>
    <row r="61" spans="2:4">
      <c r="B61" t="s">
        <v>210</v>
      </c>
      <c r="C61" s="2" t="s">
        <v>39</v>
      </c>
      <c r="D61" s="3">
        <v>1.2030000000000001</v>
      </c>
    </row>
    <row r="62" spans="2:4">
      <c r="B62" t="s">
        <v>211</v>
      </c>
      <c r="C62" s="2" t="s">
        <v>40</v>
      </c>
      <c r="D62" s="3">
        <v>1.204</v>
      </c>
    </row>
    <row r="63" spans="2:4">
      <c r="B63" t="s">
        <v>333</v>
      </c>
      <c r="C63" s="2" t="s">
        <v>142</v>
      </c>
      <c r="D63" s="3">
        <v>1.206</v>
      </c>
    </row>
    <row r="64" spans="2:4">
      <c r="B64" t="s">
        <v>212</v>
      </c>
      <c r="C64" s="2" t="s">
        <v>41</v>
      </c>
      <c r="D64" s="3">
        <v>1.216</v>
      </c>
    </row>
    <row r="65" spans="2:4">
      <c r="B65" t="s">
        <v>213</v>
      </c>
      <c r="C65" s="2" t="s">
        <v>42</v>
      </c>
      <c r="D65" s="3">
        <v>1.2210000000000001</v>
      </c>
    </row>
    <row r="66" spans="2:4">
      <c r="B66" t="s">
        <v>214</v>
      </c>
      <c r="C66" s="2" t="s">
        <v>43</v>
      </c>
      <c r="D66" s="3">
        <v>1.2270000000000001</v>
      </c>
    </row>
    <row r="67" spans="2:4">
      <c r="B67" t="s">
        <v>215</v>
      </c>
      <c r="C67" s="2" t="s">
        <v>44</v>
      </c>
      <c r="D67" s="3">
        <v>1.2290000000000001</v>
      </c>
    </row>
    <row r="68" spans="2:4">
      <c r="B68" t="s">
        <v>313</v>
      </c>
      <c r="C68" s="2" t="s">
        <v>143</v>
      </c>
      <c r="D68" s="3">
        <v>1.2430000000000001</v>
      </c>
    </row>
    <row r="69" spans="2:4">
      <c r="B69" t="s">
        <v>216</v>
      </c>
      <c r="C69" s="2" t="s">
        <v>45</v>
      </c>
      <c r="D69" s="3">
        <v>1.248</v>
      </c>
    </row>
    <row r="70" spans="2:4">
      <c r="B70" t="s">
        <v>217</v>
      </c>
      <c r="C70" s="2" t="s">
        <v>46</v>
      </c>
      <c r="D70" s="3">
        <v>1.2689999999999999</v>
      </c>
    </row>
    <row r="71" spans="2:4">
      <c r="B71" t="s">
        <v>334</v>
      </c>
      <c r="C71" s="2" t="s">
        <v>144</v>
      </c>
      <c r="D71" s="3">
        <v>1.2709999999999999</v>
      </c>
    </row>
    <row r="72" spans="2:4">
      <c r="B72" t="s">
        <v>218</v>
      </c>
      <c r="C72" s="2" t="s">
        <v>47</v>
      </c>
      <c r="D72" s="3">
        <v>1.2969999999999999</v>
      </c>
    </row>
    <row r="73" spans="2:4">
      <c r="B73" t="s">
        <v>219</v>
      </c>
      <c r="C73" s="2" t="s">
        <v>48</v>
      </c>
      <c r="D73" s="3">
        <v>1.2969999999999999</v>
      </c>
    </row>
    <row r="74" spans="2:4">
      <c r="B74" t="s">
        <v>220</v>
      </c>
      <c r="C74" s="2" t="s">
        <v>49</v>
      </c>
      <c r="D74" s="3">
        <v>1.2989999999999999</v>
      </c>
    </row>
    <row r="75" spans="2:4">
      <c r="B75" t="s">
        <v>221</v>
      </c>
      <c r="C75" s="2" t="s">
        <v>50</v>
      </c>
      <c r="D75" s="3">
        <v>1.3029999999999999</v>
      </c>
    </row>
    <row r="76" spans="2:4">
      <c r="B76" t="s">
        <v>222</v>
      </c>
      <c r="C76" s="2" t="s">
        <v>51</v>
      </c>
      <c r="D76" s="3">
        <v>1.3049999999999999</v>
      </c>
    </row>
    <row r="77" spans="2:4">
      <c r="B77" t="s">
        <v>335</v>
      </c>
      <c r="C77" s="2" t="s">
        <v>145</v>
      </c>
      <c r="D77" s="3">
        <v>1.3109999999999999</v>
      </c>
    </row>
    <row r="78" spans="2:4">
      <c r="B78" t="s">
        <v>336</v>
      </c>
      <c r="C78" s="2" t="s">
        <v>146</v>
      </c>
      <c r="D78" s="3">
        <v>1.3120000000000001</v>
      </c>
    </row>
    <row r="79" spans="2:4">
      <c r="B79" t="s">
        <v>223</v>
      </c>
      <c r="C79" s="2" t="s">
        <v>52</v>
      </c>
      <c r="D79" s="3">
        <v>1.319</v>
      </c>
    </row>
    <row r="80" spans="2:4">
      <c r="B80" t="s">
        <v>224</v>
      </c>
      <c r="C80" s="2" t="s">
        <v>53</v>
      </c>
      <c r="D80" s="3">
        <v>1.335</v>
      </c>
    </row>
    <row r="81" spans="2:4">
      <c r="B81" t="s">
        <v>225</v>
      </c>
      <c r="C81" s="2" t="s">
        <v>54</v>
      </c>
      <c r="D81" s="3">
        <v>1.337</v>
      </c>
    </row>
    <row r="82" spans="2:4">
      <c r="B82" t="s">
        <v>337</v>
      </c>
      <c r="C82" s="2" t="s">
        <v>147</v>
      </c>
      <c r="D82" s="3">
        <v>1.345</v>
      </c>
    </row>
    <row r="83" spans="2:4">
      <c r="B83" t="s">
        <v>226</v>
      </c>
      <c r="C83" s="2" t="s">
        <v>55</v>
      </c>
      <c r="D83" s="3">
        <v>1.3520000000000001</v>
      </c>
    </row>
    <row r="84" spans="2:4">
      <c r="B84" t="s">
        <v>308</v>
      </c>
      <c r="C84" s="2" t="s">
        <v>148</v>
      </c>
      <c r="D84" s="3">
        <v>1.3680000000000001</v>
      </c>
    </row>
    <row r="85" spans="2:4">
      <c r="B85" t="s">
        <v>338</v>
      </c>
      <c r="C85" s="2" t="s">
        <v>149</v>
      </c>
      <c r="D85" s="3">
        <v>1.377</v>
      </c>
    </row>
    <row r="86" spans="2:4">
      <c r="B86" t="s">
        <v>227</v>
      </c>
      <c r="C86" s="2" t="s">
        <v>56</v>
      </c>
      <c r="D86" s="3">
        <v>1.3779999999999999</v>
      </c>
    </row>
    <row r="87" spans="2:4">
      <c r="B87" t="s">
        <v>228</v>
      </c>
      <c r="C87" s="2" t="s">
        <v>57</v>
      </c>
      <c r="D87" s="3">
        <v>1.381</v>
      </c>
    </row>
    <row r="88" spans="2:4">
      <c r="B88" t="s">
        <v>229</v>
      </c>
      <c r="C88" s="2" t="s">
        <v>58</v>
      </c>
      <c r="D88" s="3">
        <v>1.3919999999999999</v>
      </c>
    </row>
    <row r="89" spans="2:4">
      <c r="B89" t="s">
        <v>230</v>
      </c>
      <c r="C89" s="2" t="s">
        <v>59</v>
      </c>
      <c r="D89" s="3">
        <v>1.41</v>
      </c>
    </row>
    <row r="90" spans="2:4">
      <c r="B90" t="s">
        <v>339</v>
      </c>
      <c r="C90" s="2" t="s">
        <v>150</v>
      </c>
      <c r="D90" s="3">
        <v>1.411</v>
      </c>
    </row>
    <row r="91" spans="2:4">
      <c r="B91" t="s">
        <v>231</v>
      </c>
      <c r="C91" s="2" t="s">
        <v>60</v>
      </c>
      <c r="D91" s="3">
        <v>1.423</v>
      </c>
    </row>
    <row r="92" spans="2:4">
      <c r="B92" t="s">
        <v>232</v>
      </c>
      <c r="C92" s="2" t="s">
        <v>61</v>
      </c>
      <c r="D92" s="3">
        <v>1.43</v>
      </c>
    </row>
    <row r="93" spans="2:4">
      <c r="B93" t="s">
        <v>315</v>
      </c>
      <c r="C93" s="2" t="s">
        <v>151</v>
      </c>
      <c r="D93" s="3">
        <v>1.4339999999999999</v>
      </c>
    </row>
    <row r="94" spans="2:4">
      <c r="B94" t="s">
        <v>233</v>
      </c>
      <c r="C94" s="2" t="s">
        <v>62</v>
      </c>
      <c r="D94" s="3">
        <v>1.448</v>
      </c>
    </row>
    <row r="95" spans="2:4">
      <c r="B95" t="s">
        <v>234</v>
      </c>
      <c r="C95" s="2" t="s">
        <v>63</v>
      </c>
      <c r="D95" s="3">
        <v>1.454</v>
      </c>
    </row>
    <row r="96" spans="2:4">
      <c r="B96" t="s">
        <v>235</v>
      </c>
      <c r="C96" s="2" t="s">
        <v>64</v>
      </c>
      <c r="D96" s="3">
        <v>1.4570000000000001</v>
      </c>
    </row>
    <row r="97" spans="2:4">
      <c r="B97" t="s">
        <v>236</v>
      </c>
      <c r="C97" s="2" t="s">
        <v>65</v>
      </c>
      <c r="D97" s="3">
        <v>1.46</v>
      </c>
    </row>
    <row r="98" spans="2:4">
      <c r="B98" t="s">
        <v>237</v>
      </c>
      <c r="C98" s="2" t="s">
        <v>66</v>
      </c>
      <c r="D98" s="3">
        <v>1.462</v>
      </c>
    </row>
    <row r="99" spans="2:4">
      <c r="B99" t="s">
        <v>238</v>
      </c>
      <c r="C99" s="2" t="s">
        <v>67</v>
      </c>
      <c r="D99" s="3">
        <v>1.472</v>
      </c>
    </row>
    <row r="100" spans="2:4">
      <c r="B100" t="s">
        <v>301</v>
      </c>
      <c r="C100" s="2" t="s">
        <v>152</v>
      </c>
      <c r="D100" s="3">
        <v>1.4830000000000001</v>
      </c>
    </row>
    <row r="101" spans="2:4">
      <c r="B101" t="s">
        <v>239</v>
      </c>
      <c r="C101" s="2" t="s">
        <v>68</v>
      </c>
      <c r="D101" s="3">
        <v>1.4830000000000001</v>
      </c>
    </row>
    <row r="102" spans="2:4">
      <c r="B102" t="s">
        <v>340</v>
      </c>
      <c r="C102" s="2" t="s">
        <v>153</v>
      </c>
      <c r="D102" s="3">
        <v>1.4830000000000001</v>
      </c>
    </row>
    <row r="103" spans="2:4">
      <c r="B103" t="s">
        <v>240</v>
      </c>
      <c r="C103" s="2" t="s">
        <v>69</v>
      </c>
      <c r="D103" s="3">
        <v>1.4910000000000001</v>
      </c>
    </row>
    <row r="104" spans="2:4">
      <c r="B104" t="s">
        <v>241</v>
      </c>
      <c r="C104" s="2" t="s">
        <v>70</v>
      </c>
      <c r="D104" s="3">
        <v>1.5009999999999999</v>
      </c>
    </row>
    <row r="105" spans="2:4">
      <c r="B105" t="s">
        <v>307</v>
      </c>
      <c r="C105" s="2" t="s">
        <v>154</v>
      </c>
      <c r="D105" s="3">
        <v>1.504</v>
      </c>
    </row>
    <row r="106" spans="2:4">
      <c r="B106" t="s">
        <v>341</v>
      </c>
      <c r="C106" s="2" t="s">
        <v>155</v>
      </c>
      <c r="D106" s="3">
        <v>1.5169999999999999</v>
      </c>
    </row>
    <row r="107" spans="2:4">
      <c r="B107" t="s">
        <v>342</v>
      </c>
      <c r="C107" s="2" t="s">
        <v>156</v>
      </c>
      <c r="D107" s="3">
        <v>1.5189999999999999</v>
      </c>
    </row>
    <row r="108" spans="2:4">
      <c r="B108" t="s">
        <v>242</v>
      </c>
      <c r="C108" s="2" t="s">
        <v>71</v>
      </c>
      <c r="D108" s="3">
        <v>1.5229999999999999</v>
      </c>
    </row>
    <row r="109" spans="2:4">
      <c r="B109" t="s">
        <v>343</v>
      </c>
      <c r="C109" s="2" t="s">
        <v>157</v>
      </c>
      <c r="D109" s="3">
        <v>1.5309999999999999</v>
      </c>
    </row>
    <row r="110" spans="2:4">
      <c r="B110" t="s">
        <v>243</v>
      </c>
      <c r="C110" s="2" t="s">
        <v>72</v>
      </c>
      <c r="D110" s="3">
        <v>1.5449999999999999</v>
      </c>
    </row>
    <row r="111" spans="2:4">
      <c r="B111" t="s">
        <v>244</v>
      </c>
      <c r="C111" s="2" t="s">
        <v>73</v>
      </c>
      <c r="D111" s="3">
        <v>1.5469999999999999</v>
      </c>
    </row>
    <row r="112" spans="2:4">
      <c r="B112" t="s">
        <v>245</v>
      </c>
      <c r="C112" s="2" t="s">
        <v>74</v>
      </c>
      <c r="D112" s="3">
        <v>1.5620000000000001</v>
      </c>
    </row>
    <row r="113" spans="2:4">
      <c r="B113" t="s">
        <v>246</v>
      </c>
      <c r="C113" s="2" t="s">
        <v>75</v>
      </c>
      <c r="D113" s="3">
        <v>1.5660000000000001</v>
      </c>
    </row>
    <row r="114" spans="2:4">
      <c r="B114" t="s">
        <v>247</v>
      </c>
      <c r="C114" s="2" t="s">
        <v>76</v>
      </c>
      <c r="D114" s="3">
        <v>1.5669999999999999</v>
      </c>
    </row>
    <row r="115" spans="2:4">
      <c r="B115" t="s">
        <v>248</v>
      </c>
      <c r="C115" s="2" t="s">
        <v>77</v>
      </c>
      <c r="D115" s="3">
        <v>1.5880000000000001</v>
      </c>
    </row>
    <row r="116" spans="2:4">
      <c r="B116" t="s">
        <v>316</v>
      </c>
      <c r="C116" s="2" t="s">
        <v>158</v>
      </c>
      <c r="D116" s="3">
        <v>1.591</v>
      </c>
    </row>
    <row r="117" spans="2:4">
      <c r="B117" t="s">
        <v>249</v>
      </c>
      <c r="C117" s="2" t="s">
        <v>78</v>
      </c>
      <c r="D117" s="3">
        <v>1.6120000000000001</v>
      </c>
    </row>
    <row r="118" spans="2:4">
      <c r="B118" t="s">
        <v>250</v>
      </c>
      <c r="C118" s="2" t="s">
        <v>79</v>
      </c>
      <c r="D118" s="3">
        <v>1.619</v>
      </c>
    </row>
    <row r="119" spans="2:4">
      <c r="B119" t="s">
        <v>251</v>
      </c>
      <c r="C119" s="2" t="s">
        <v>80</v>
      </c>
      <c r="D119" s="3">
        <v>1.6459999999999999</v>
      </c>
    </row>
    <row r="120" spans="2:4">
      <c r="B120" t="s">
        <v>252</v>
      </c>
      <c r="C120" s="2" t="s">
        <v>81</v>
      </c>
      <c r="D120" s="3">
        <v>1.655</v>
      </c>
    </row>
    <row r="121" spans="2:4">
      <c r="B121" t="s">
        <v>253</v>
      </c>
      <c r="C121" s="2" t="s">
        <v>82</v>
      </c>
      <c r="D121" s="3">
        <v>1.67</v>
      </c>
    </row>
    <row r="122" spans="2:4">
      <c r="B122" t="s">
        <v>317</v>
      </c>
      <c r="C122" s="2" t="s">
        <v>159</v>
      </c>
      <c r="D122" s="3">
        <v>1.6850000000000001</v>
      </c>
    </row>
    <row r="123" spans="2:4">
      <c r="B123" t="s">
        <v>344</v>
      </c>
      <c r="C123" s="2" t="s">
        <v>160</v>
      </c>
      <c r="D123" s="3">
        <v>1.6910000000000001</v>
      </c>
    </row>
    <row r="124" spans="2:4">
      <c r="B124" t="s">
        <v>254</v>
      </c>
      <c r="C124" s="2" t="s">
        <v>83</v>
      </c>
      <c r="D124" s="3">
        <v>1.7030000000000001</v>
      </c>
    </row>
    <row r="125" spans="2:4">
      <c r="B125" t="s">
        <v>255</v>
      </c>
      <c r="C125" s="2" t="s">
        <v>84</v>
      </c>
      <c r="D125" s="3">
        <v>1.704</v>
      </c>
    </row>
    <row r="126" spans="2:4">
      <c r="B126" t="s">
        <v>345</v>
      </c>
      <c r="C126" s="2" t="s">
        <v>161</v>
      </c>
      <c r="D126" s="3">
        <v>1.726</v>
      </c>
    </row>
    <row r="127" spans="2:4">
      <c r="B127" t="s">
        <v>256</v>
      </c>
      <c r="C127" s="2" t="s">
        <v>85</v>
      </c>
      <c r="D127" s="3">
        <v>1.7270000000000001</v>
      </c>
    </row>
    <row r="128" spans="2:4">
      <c r="B128" t="s">
        <v>257</v>
      </c>
      <c r="C128" s="2" t="s">
        <v>86</v>
      </c>
      <c r="D128" s="3">
        <v>1.738</v>
      </c>
    </row>
    <row r="129" spans="2:4">
      <c r="B129" t="s">
        <v>258</v>
      </c>
      <c r="C129" s="2" t="s">
        <v>87</v>
      </c>
      <c r="D129" s="3">
        <v>1.744</v>
      </c>
    </row>
    <row r="130" spans="2:4">
      <c r="B130" t="s">
        <v>309</v>
      </c>
      <c r="C130" s="2" t="s">
        <v>162</v>
      </c>
      <c r="D130" s="3">
        <v>1.75</v>
      </c>
    </row>
    <row r="131" spans="2:4">
      <c r="B131" t="s">
        <v>259</v>
      </c>
      <c r="C131" s="2" t="s">
        <v>88</v>
      </c>
      <c r="D131" s="3">
        <v>1.7569999999999999</v>
      </c>
    </row>
    <row r="132" spans="2:4">
      <c r="B132" t="s">
        <v>260</v>
      </c>
      <c r="C132" s="2" t="s">
        <v>89</v>
      </c>
      <c r="D132" s="3">
        <v>1.7589999999999999</v>
      </c>
    </row>
    <row r="133" spans="2:4">
      <c r="B133" t="s">
        <v>261</v>
      </c>
      <c r="C133" s="2" t="s">
        <v>90</v>
      </c>
      <c r="D133" s="3">
        <v>1.7669999999999999</v>
      </c>
    </row>
    <row r="134" spans="2:4">
      <c r="B134" t="s">
        <v>262</v>
      </c>
      <c r="C134" s="2" t="s">
        <v>91</v>
      </c>
      <c r="D134" s="3">
        <v>1.7769999999999999</v>
      </c>
    </row>
    <row r="135" spans="2:4">
      <c r="B135" t="s">
        <v>346</v>
      </c>
      <c r="C135" s="2" t="s">
        <v>163</v>
      </c>
      <c r="D135" s="3">
        <v>1.7889999999999999</v>
      </c>
    </row>
    <row r="136" spans="2:4">
      <c r="B136" t="s">
        <v>263</v>
      </c>
      <c r="C136" s="2" t="s">
        <v>92</v>
      </c>
      <c r="D136" s="3">
        <v>1.7909999999999999</v>
      </c>
    </row>
    <row r="137" spans="2:4">
      <c r="B137" t="s">
        <v>264</v>
      </c>
      <c r="C137" s="2" t="s">
        <v>93</v>
      </c>
      <c r="D137" s="3">
        <v>1.7909999999999999</v>
      </c>
    </row>
    <row r="138" spans="2:4">
      <c r="B138" t="s">
        <v>265</v>
      </c>
      <c r="C138" s="2" t="s">
        <v>94</v>
      </c>
      <c r="D138" s="3">
        <v>1.798</v>
      </c>
    </row>
    <row r="139" spans="2:4">
      <c r="B139" t="s">
        <v>266</v>
      </c>
      <c r="C139" s="2" t="s">
        <v>95</v>
      </c>
      <c r="D139" s="3">
        <v>1.798</v>
      </c>
    </row>
    <row r="140" spans="2:4">
      <c r="B140" t="s">
        <v>267</v>
      </c>
      <c r="C140" s="2" t="s">
        <v>96</v>
      </c>
      <c r="D140" s="3">
        <v>1.802</v>
      </c>
    </row>
    <row r="141" spans="2:4">
      <c r="B141" t="s">
        <v>268</v>
      </c>
      <c r="C141" s="2" t="s">
        <v>97</v>
      </c>
      <c r="D141" s="3">
        <v>1.8140000000000001</v>
      </c>
    </row>
    <row r="142" spans="2:4">
      <c r="B142" t="s">
        <v>269</v>
      </c>
      <c r="C142" s="2" t="s">
        <v>98</v>
      </c>
      <c r="D142" s="3">
        <v>1.819</v>
      </c>
    </row>
    <row r="143" spans="2:4">
      <c r="B143" t="s">
        <v>270</v>
      </c>
      <c r="C143" s="2" t="s">
        <v>99</v>
      </c>
      <c r="D143" s="3">
        <v>1.823</v>
      </c>
    </row>
    <row r="144" spans="2:4">
      <c r="B144" t="s">
        <v>271</v>
      </c>
      <c r="C144" s="2" t="s">
        <v>100</v>
      </c>
      <c r="D144" s="3">
        <v>1.8260000000000001</v>
      </c>
    </row>
    <row r="145" spans="2:4">
      <c r="B145" t="s">
        <v>272</v>
      </c>
      <c r="C145" s="2" t="s">
        <v>101</v>
      </c>
      <c r="D145" s="3">
        <v>1.8280000000000001</v>
      </c>
    </row>
    <row r="146" spans="2:4">
      <c r="B146" t="s">
        <v>273</v>
      </c>
      <c r="C146" s="2" t="s">
        <v>102</v>
      </c>
      <c r="D146" s="3">
        <v>1.829</v>
      </c>
    </row>
    <row r="147" spans="2:4">
      <c r="B147" t="s">
        <v>274</v>
      </c>
      <c r="C147" s="2" t="s">
        <v>103</v>
      </c>
      <c r="D147" s="3">
        <v>1.835</v>
      </c>
    </row>
    <row r="148" spans="2:4">
      <c r="B148" t="s">
        <v>275</v>
      </c>
      <c r="C148" s="2" t="s">
        <v>104</v>
      </c>
      <c r="D148" s="3">
        <v>1.84</v>
      </c>
    </row>
    <row r="149" spans="2:4">
      <c r="B149" t="s">
        <v>276</v>
      </c>
      <c r="C149" s="2" t="s">
        <v>105</v>
      </c>
      <c r="D149" s="3">
        <v>1.875</v>
      </c>
    </row>
    <row r="150" spans="2:4">
      <c r="B150" t="s">
        <v>277</v>
      </c>
      <c r="C150" s="2" t="s">
        <v>106</v>
      </c>
      <c r="D150" s="3">
        <v>1.9059999999999999</v>
      </c>
    </row>
    <row r="151" spans="2:4">
      <c r="B151" t="s">
        <v>278</v>
      </c>
      <c r="C151" s="2" t="s">
        <v>164</v>
      </c>
      <c r="D151" s="3">
        <v>1.9179999999999999</v>
      </c>
    </row>
    <row r="152" spans="2:4">
      <c r="B152" t="s">
        <v>279</v>
      </c>
      <c r="C152" s="2" t="s">
        <v>107</v>
      </c>
      <c r="D152" s="3">
        <v>1.9430000000000001</v>
      </c>
    </row>
    <row r="153" spans="2:4">
      <c r="B153" t="s">
        <v>280</v>
      </c>
      <c r="C153" s="2" t="s">
        <v>108</v>
      </c>
      <c r="D153" s="3">
        <v>1.9550000000000001</v>
      </c>
    </row>
    <row r="154" spans="2:4">
      <c r="B154" t="s">
        <v>281</v>
      </c>
      <c r="C154" s="2" t="s">
        <v>109</v>
      </c>
      <c r="D154" s="3">
        <v>1.9630000000000001</v>
      </c>
    </row>
    <row r="155" spans="2:4">
      <c r="B155" t="s">
        <v>282</v>
      </c>
      <c r="C155" s="2" t="s">
        <v>165</v>
      </c>
      <c r="D155" s="3">
        <v>1.964</v>
      </c>
    </row>
    <row r="156" spans="2:4">
      <c r="B156" t="s">
        <v>283</v>
      </c>
      <c r="C156" s="2" t="s">
        <v>110</v>
      </c>
      <c r="D156" s="3">
        <v>1.968</v>
      </c>
    </row>
    <row r="157" spans="2:4">
      <c r="B157" t="s">
        <v>284</v>
      </c>
      <c r="C157" s="2" t="s">
        <v>111</v>
      </c>
      <c r="D157" s="3">
        <v>1.98</v>
      </c>
    </row>
    <row r="158" spans="2:4">
      <c r="B158" t="s">
        <v>285</v>
      </c>
      <c r="C158" s="2" t="s">
        <v>112</v>
      </c>
      <c r="D158" s="3">
        <v>1.992</v>
      </c>
    </row>
    <row r="159" spans="2:4">
      <c r="B159" t="s">
        <v>286</v>
      </c>
      <c r="C159" s="2" t="s">
        <v>113</v>
      </c>
      <c r="D159" s="3">
        <v>2.0129999999999999</v>
      </c>
    </row>
    <row r="160" spans="2:4">
      <c r="B160" t="s">
        <v>347</v>
      </c>
      <c r="C160" s="2" t="s">
        <v>166</v>
      </c>
      <c r="D160" s="3">
        <v>2.0299999999999998</v>
      </c>
    </row>
    <row r="161" spans="2:4">
      <c r="B161" t="s">
        <v>287</v>
      </c>
      <c r="C161" s="2" t="s">
        <v>114</v>
      </c>
      <c r="D161" s="3">
        <v>2.0939999999999999</v>
      </c>
    </row>
    <row r="162" spans="2:4">
      <c r="B162" t="s">
        <v>288</v>
      </c>
      <c r="C162" s="2" t="s">
        <v>115</v>
      </c>
      <c r="D162" s="3">
        <v>2.0990000000000002</v>
      </c>
    </row>
    <row r="163" spans="2:4">
      <c r="B163" t="s">
        <v>289</v>
      </c>
      <c r="C163" s="2" t="s">
        <v>116</v>
      </c>
      <c r="D163" s="3">
        <v>2.121</v>
      </c>
    </row>
    <row r="164" spans="2:4">
      <c r="B164" t="s">
        <v>290</v>
      </c>
      <c r="C164" s="2" t="s">
        <v>117</v>
      </c>
      <c r="D164" s="3">
        <v>2.2320000000000002</v>
      </c>
    </row>
    <row r="165" spans="2:4">
      <c r="B165" t="s">
        <v>291</v>
      </c>
      <c r="C165" s="2" t="s">
        <v>118</v>
      </c>
      <c r="D165" s="3">
        <v>2.2629999999999999</v>
      </c>
    </row>
    <row r="166" spans="2:4">
      <c r="B166" t="s">
        <v>292</v>
      </c>
      <c r="C166" s="2" t="s">
        <v>119</v>
      </c>
      <c r="D166" s="3">
        <v>2.3159999999999998</v>
      </c>
    </row>
    <row r="167" spans="2:4">
      <c r="B167" t="s">
        <v>293</v>
      </c>
      <c r="C167" s="2" t="s">
        <v>120</v>
      </c>
      <c r="D167" s="3">
        <v>2.3220000000000001</v>
      </c>
    </row>
    <row r="168" spans="2:4">
      <c r="B168" t="s">
        <v>294</v>
      </c>
      <c r="C168" s="2" t="s">
        <v>121</v>
      </c>
      <c r="D168" s="3">
        <v>2.3380000000000001</v>
      </c>
    </row>
    <row r="169" spans="2:4">
      <c r="B169" t="s">
        <v>295</v>
      </c>
      <c r="C169" s="2" t="s">
        <v>122</v>
      </c>
      <c r="D169" s="3">
        <v>2.472</v>
      </c>
    </row>
    <row r="170" spans="2:4">
      <c r="B170" t="s">
        <v>296</v>
      </c>
      <c r="C170" s="2" t="s">
        <v>123</v>
      </c>
      <c r="D170" s="3">
        <v>2.73</v>
      </c>
    </row>
    <row r="171" spans="2:4">
      <c r="C171" s="4"/>
    </row>
    <row r="172" spans="2:4">
      <c r="C172" s="4"/>
    </row>
    <row r="173" spans="2:4">
      <c r="C173" s="4"/>
    </row>
    <row r="342" spans="2:2">
      <c r="B342" s="2"/>
    </row>
    <row r="343" spans="2:2">
      <c r="B343" s="2"/>
    </row>
    <row r="344" spans="2:2">
      <c r="B344" s="2"/>
    </row>
    <row r="345" spans="2:2">
      <c r="B345" s="2"/>
    </row>
    <row r="346" spans="2:2">
      <c r="B346" s="2"/>
    </row>
    <row r="347" spans="2:2">
      <c r="B347" s="2"/>
    </row>
    <row r="348" spans="2:2">
      <c r="B348" s="2"/>
    </row>
  </sheetData>
  <hyperlinks>
    <hyperlink ref="H1" r:id="rId1" xr:uid="{24B65E49-6E12-474E-92E3-ECE946903899}"/>
    <hyperlink ref="P1" r:id="rId2" xr:uid="{C7BBD0EB-D370-864B-8151-779223225708}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5DB26-2D9B-954F-8932-FBE937205299}">
  <sheetPr>
    <tabColor theme="3" tint="-0.249977111117893"/>
  </sheetPr>
  <dimension ref="A1:D198"/>
  <sheetViews>
    <sheetView workbookViewId="0"/>
  </sheetViews>
  <sheetFormatPr baseColWidth="10" defaultRowHeight="16"/>
  <cols>
    <col min="3" max="3" width="31" bestFit="1" customWidth="1"/>
    <col min="4" max="4" width="59" bestFit="1" customWidth="1"/>
  </cols>
  <sheetData>
    <row r="1" spans="1:4" ht="21">
      <c r="A1" s="1" t="s">
        <v>751</v>
      </c>
    </row>
    <row r="4" spans="1:4">
      <c r="B4" t="s">
        <v>619</v>
      </c>
      <c r="C4" t="s">
        <v>424</v>
      </c>
      <c r="D4" t="s">
        <v>372</v>
      </c>
    </row>
    <row r="5" spans="1:4">
      <c r="B5" t="s">
        <v>335</v>
      </c>
      <c r="C5" t="s">
        <v>425</v>
      </c>
    </row>
    <row r="6" spans="1:4">
      <c r="B6" t="s">
        <v>278</v>
      </c>
      <c r="C6" t="s">
        <v>426</v>
      </c>
    </row>
    <row r="7" spans="1:4">
      <c r="B7" t="s">
        <v>172</v>
      </c>
      <c r="C7" t="s">
        <v>427</v>
      </c>
    </row>
    <row r="8" spans="1:4">
      <c r="B8" t="s">
        <v>253</v>
      </c>
      <c r="C8" t="s">
        <v>428</v>
      </c>
    </row>
    <row r="9" spans="1:4">
      <c r="B9" t="s">
        <v>314</v>
      </c>
      <c r="C9" t="s">
        <v>429</v>
      </c>
      <c r="D9" t="s">
        <v>673</v>
      </c>
    </row>
    <row r="10" spans="1:4">
      <c r="B10" t="s">
        <v>620</v>
      </c>
      <c r="C10" t="s">
        <v>430</v>
      </c>
    </row>
    <row r="11" spans="1:4">
      <c r="B11" t="s">
        <v>200</v>
      </c>
      <c r="C11" t="s">
        <v>431</v>
      </c>
    </row>
    <row r="12" spans="1:4">
      <c r="B12" t="s">
        <v>621</v>
      </c>
      <c r="C12" t="s">
        <v>432</v>
      </c>
    </row>
    <row r="13" spans="1:4">
      <c r="B13" t="s">
        <v>233</v>
      </c>
      <c r="C13" t="s">
        <v>433</v>
      </c>
    </row>
    <row r="14" spans="1:4">
      <c r="B14" t="s">
        <v>266</v>
      </c>
      <c r="C14" t="s">
        <v>434</v>
      </c>
    </row>
    <row r="15" spans="1:4">
      <c r="B15" t="s">
        <v>323</v>
      </c>
      <c r="C15" t="s">
        <v>435</v>
      </c>
    </row>
    <row r="16" spans="1:4">
      <c r="B16" t="s">
        <v>342</v>
      </c>
      <c r="C16" t="s">
        <v>436</v>
      </c>
    </row>
    <row r="17" spans="2:3">
      <c r="B17" t="s">
        <v>324</v>
      </c>
      <c r="C17" t="s">
        <v>437</v>
      </c>
    </row>
    <row r="18" spans="2:3">
      <c r="B18" t="s">
        <v>330</v>
      </c>
      <c r="C18" t="s">
        <v>438</v>
      </c>
    </row>
    <row r="19" spans="2:3">
      <c r="B19" t="s">
        <v>289</v>
      </c>
      <c r="C19" t="s">
        <v>439</v>
      </c>
    </row>
    <row r="20" spans="2:3">
      <c r="B20" t="s">
        <v>187</v>
      </c>
      <c r="C20" t="s">
        <v>440</v>
      </c>
    </row>
    <row r="21" spans="2:3">
      <c r="B21" t="s">
        <v>281</v>
      </c>
      <c r="C21" t="s">
        <v>441</v>
      </c>
    </row>
    <row r="22" spans="2:3">
      <c r="B22" t="s">
        <v>260</v>
      </c>
      <c r="C22" t="s">
        <v>442</v>
      </c>
    </row>
    <row r="23" spans="2:3">
      <c r="B23" t="s">
        <v>191</v>
      </c>
      <c r="C23" t="s">
        <v>443</v>
      </c>
    </row>
    <row r="24" spans="2:3">
      <c r="B24" t="s">
        <v>341</v>
      </c>
      <c r="C24" t="s">
        <v>444</v>
      </c>
    </row>
    <row r="25" spans="2:3">
      <c r="B25" t="s">
        <v>177</v>
      </c>
      <c r="C25" t="s">
        <v>445</v>
      </c>
    </row>
    <row r="26" spans="2:3">
      <c r="B26" t="s">
        <v>622</v>
      </c>
      <c r="C26" t="s">
        <v>446</v>
      </c>
    </row>
    <row r="27" spans="2:3">
      <c r="B27" t="s">
        <v>315</v>
      </c>
      <c r="C27" t="s">
        <v>447</v>
      </c>
    </row>
    <row r="28" spans="2:3">
      <c r="B28" t="s">
        <v>236</v>
      </c>
      <c r="C28" t="s">
        <v>448</v>
      </c>
    </row>
    <row r="29" spans="2:3">
      <c r="B29" t="s">
        <v>623</v>
      </c>
      <c r="C29" t="s">
        <v>449</v>
      </c>
    </row>
    <row r="30" spans="2:3">
      <c r="B30" t="s">
        <v>255</v>
      </c>
      <c r="C30" t="s">
        <v>450</v>
      </c>
    </row>
    <row r="31" spans="2:3">
      <c r="B31" t="s">
        <v>190</v>
      </c>
      <c r="C31" t="s">
        <v>451</v>
      </c>
    </row>
    <row r="32" spans="2:3">
      <c r="B32" t="s">
        <v>317</v>
      </c>
      <c r="C32" t="s">
        <v>452</v>
      </c>
    </row>
    <row r="33" spans="2:3">
      <c r="B33" t="s">
        <v>212</v>
      </c>
      <c r="C33" t="s">
        <v>453</v>
      </c>
    </row>
    <row r="34" spans="2:3">
      <c r="B34" t="s">
        <v>185</v>
      </c>
      <c r="C34" t="s">
        <v>454</v>
      </c>
    </row>
    <row r="35" spans="2:3">
      <c r="B35" t="s">
        <v>229</v>
      </c>
      <c r="C35" t="s">
        <v>455</v>
      </c>
    </row>
    <row r="36" spans="2:3">
      <c r="B36" t="s">
        <v>624</v>
      </c>
      <c r="C36" t="s">
        <v>456</v>
      </c>
    </row>
    <row r="37" spans="2:3">
      <c r="B37" t="s">
        <v>625</v>
      </c>
      <c r="C37" t="s">
        <v>457</v>
      </c>
    </row>
    <row r="38" spans="2:3">
      <c r="B38" t="s">
        <v>626</v>
      </c>
      <c r="C38" t="s">
        <v>458</v>
      </c>
    </row>
    <row r="39" spans="2:3">
      <c r="B39" t="s">
        <v>214</v>
      </c>
      <c r="C39" t="s">
        <v>459</v>
      </c>
    </row>
    <row r="40" spans="2:3">
      <c r="B40" t="s">
        <v>208</v>
      </c>
      <c r="C40" t="s">
        <v>460</v>
      </c>
    </row>
    <row r="41" spans="2:3">
      <c r="B41" t="s">
        <v>179</v>
      </c>
      <c r="C41" t="s">
        <v>461</v>
      </c>
    </row>
    <row r="42" spans="2:3">
      <c r="B42" t="s">
        <v>627</v>
      </c>
      <c r="C42" t="s">
        <v>462</v>
      </c>
    </row>
    <row r="43" spans="2:3">
      <c r="B43" t="s">
        <v>312</v>
      </c>
      <c r="C43" t="s">
        <v>463</v>
      </c>
    </row>
    <row r="44" spans="2:3">
      <c r="B44" t="s">
        <v>313</v>
      </c>
      <c r="C44" t="s">
        <v>464</v>
      </c>
    </row>
    <row r="45" spans="2:3">
      <c r="B45" t="s">
        <v>628</v>
      </c>
      <c r="C45" t="s">
        <v>465</v>
      </c>
    </row>
    <row r="46" spans="2:3">
      <c r="B46" t="s">
        <v>186</v>
      </c>
      <c r="C46" t="s">
        <v>466</v>
      </c>
    </row>
    <row r="47" spans="2:3">
      <c r="B47" t="s">
        <v>286</v>
      </c>
      <c r="C47" t="s">
        <v>467</v>
      </c>
    </row>
    <row r="48" spans="2:3">
      <c r="B48" t="s">
        <v>331</v>
      </c>
      <c r="C48" t="s">
        <v>468</v>
      </c>
    </row>
    <row r="49" spans="2:3">
      <c r="B49" t="s">
        <v>277</v>
      </c>
      <c r="C49" t="s">
        <v>469</v>
      </c>
    </row>
    <row r="50" spans="2:3">
      <c r="B50" t="s">
        <v>629</v>
      </c>
      <c r="C50" t="s">
        <v>470</v>
      </c>
    </row>
    <row r="51" spans="2:3">
      <c r="B51" t="s">
        <v>288</v>
      </c>
      <c r="C51" t="s">
        <v>471</v>
      </c>
    </row>
    <row r="52" spans="2:3">
      <c r="B52" t="s">
        <v>630</v>
      </c>
      <c r="C52" t="s">
        <v>472</v>
      </c>
    </row>
    <row r="53" spans="2:3">
      <c r="B53" t="s">
        <v>337</v>
      </c>
      <c r="C53" t="s">
        <v>473</v>
      </c>
    </row>
    <row r="54" spans="2:3">
      <c r="B54" t="s">
        <v>631</v>
      </c>
      <c r="C54" t="s">
        <v>474</v>
      </c>
    </row>
    <row r="55" spans="2:3">
      <c r="B55" t="s">
        <v>175</v>
      </c>
      <c r="C55" t="s">
        <v>475</v>
      </c>
    </row>
    <row r="56" spans="2:3">
      <c r="B56" t="s">
        <v>174</v>
      </c>
      <c r="C56" t="s">
        <v>476</v>
      </c>
    </row>
    <row r="57" spans="2:3">
      <c r="B57" t="s">
        <v>632</v>
      </c>
      <c r="C57" t="s">
        <v>477</v>
      </c>
    </row>
    <row r="58" spans="2:3">
      <c r="B58" t="s">
        <v>310</v>
      </c>
      <c r="C58" t="s">
        <v>478</v>
      </c>
    </row>
    <row r="59" spans="2:3">
      <c r="B59" t="s">
        <v>633</v>
      </c>
      <c r="C59" t="s">
        <v>479</v>
      </c>
    </row>
    <row r="60" spans="2:3">
      <c r="B60" t="s">
        <v>272</v>
      </c>
      <c r="C60" t="s">
        <v>480</v>
      </c>
    </row>
    <row r="61" spans="2:3">
      <c r="B61" t="s">
        <v>634</v>
      </c>
      <c r="C61" t="s">
        <v>481</v>
      </c>
    </row>
    <row r="62" spans="2:3">
      <c r="B62" t="s">
        <v>318</v>
      </c>
      <c r="C62" t="s">
        <v>482</v>
      </c>
    </row>
    <row r="63" spans="2:3">
      <c r="B63" t="s">
        <v>252</v>
      </c>
      <c r="C63" t="s">
        <v>483</v>
      </c>
    </row>
    <row r="64" spans="2:3">
      <c r="B64" t="s">
        <v>287</v>
      </c>
      <c r="C64" t="s">
        <v>484</v>
      </c>
    </row>
    <row r="65" spans="2:4">
      <c r="B65" t="s">
        <v>269</v>
      </c>
      <c r="C65" t="s">
        <v>485</v>
      </c>
    </row>
    <row r="66" spans="2:4">
      <c r="B66" t="s">
        <v>311</v>
      </c>
      <c r="C66" t="s">
        <v>486</v>
      </c>
      <c r="D66" s="18" t="s">
        <v>671</v>
      </c>
    </row>
    <row r="67" spans="2:4">
      <c r="B67" t="s">
        <v>305</v>
      </c>
      <c r="C67" t="s">
        <v>487</v>
      </c>
    </row>
    <row r="68" spans="2:4">
      <c r="B68" t="s">
        <v>249</v>
      </c>
      <c r="C68" t="s">
        <v>488</v>
      </c>
    </row>
    <row r="69" spans="2:4">
      <c r="B69" t="s">
        <v>280</v>
      </c>
      <c r="C69" t="s">
        <v>489</v>
      </c>
    </row>
    <row r="70" spans="2:4">
      <c r="B70" t="s">
        <v>247</v>
      </c>
      <c r="C70" t="s">
        <v>490</v>
      </c>
    </row>
    <row r="71" spans="2:4">
      <c r="B71" t="s">
        <v>274</v>
      </c>
      <c r="C71" t="s">
        <v>491</v>
      </c>
    </row>
    <row r="72" spans="2:4">
      <c r="B72" t="s">
        <v>213</v>
      </c>
      <c r="C72" t="s">
        <v>492</v>
      </c>
    </row>
    <row r="73" spans="2:4">
      <c r="B73" t="s">
        <v>202</v>
      </c>
      <c r="C73" t="s">
        <v>493</v>
      </c>
    </row>
    <row r="74" spans="2:4">
      <c r="B74" t="s">
        <v>308</v>
      </c>
      <c r="C74" t="s">
        <v>494</v>
      </c>
    </row>
    <row r="75" spans="2:4">
      <c r="B75" t="s">
        <v>306</v>
      </c>
      <c r="C75" t="s">
        <v>495</v>
      </c>
    </row>
    <row r="76" spans="2:4">
      <c r="B76" t="s">
        <v>217</v>
      </c>
      <c r="C76" t="s">
        <v>496</v>
      </c>
    </row>
    <row r="77" spans="2:4">
      <c r="B77" t="s">
        <v>329</v>
      </c>
      <c r="C77" t="s">
        <v>497</v>
      </c>
    </row>
    <row r="78" spans="2:4">
      <c r="B78" t="s">
        <v>210</v>
      </c>
      <c r="C78" t="s">
        <v>498</v>
      </c>
    </row>
    <row r="79" spans="2:4">
      <c r="B79" t="s">
        <v>275</v>
      </c>
      <c r="C79" t="s">
        <v>499</v>
      </c>
    </row>
    <row r="80" spans="2:4">
      <c r="B80" t="s">
        <v>294</v>
      </c>
      <c r="C80" t="s">
        <v>500</v>
      </c>
    </row>
    <row r="81" spans="2:3">
      <c r="B81" t="s">
        <v>204</v>
      </c>
      <c r="C81" t="s">
        <v>501</v>
      </c>
    </row>
    <row r="82" spans="2:3">
      <c r="B82" t="s">
        <v>222</v>
      </c>
      <c r="C82" t="s">
        <v>502</v>
      </c>
    </row>
    <row r="83" spans="2:3">
      <c r="B83" t="s">
        <v>319</v>
      </c>
      <c r="C83" t="s">
        <v>503</v>
      </c>
    </row>
    <row r="84" spans="2:3">
      <c r="B84" t="s">
        <v>635</v>
      </c>
      <c r="C84" t="s">
        <v>504</v>
      </c>
    </row>
    <row r="85" spans="2:3">
      <c r="B85" t="s">
        <v>284</v>
      </c>
      <c r="C85" t="s">
        <v>505</v>
      </c>
    </row>
    <row r="86" spans="2:3">
      <c r="B86" t="s">
        <v>283</v>
      </c>
      <c r="C86" t="s">
        <v>506</v>
      </c>
    </row>
    <row r="87" spans="2:3">
      <c r="B87" t="s">
        <v>273</v>
      </c>
      <c r="C87" t="s">
        <v>507</v>
      </c>
    </row>
    <row r="88" spans="2:3">
      <c r="B88" t="s">
        <v>265</v>
      </c>
      <c r="C88" t="s">
        <v>508</v>
      </c>
    </row>
    <row r="89" spans="2:3">
      <c r="B89" t="s">
        <v>194</v>
      </c>
      <c r="C89" t="s">
        <v>509</v>
      </c>
    </row>
    <row r="90" spans="2:3">
      <c r="B90" t="s">
        <v>192</v>
      </c>
      <c r="C90" t="s">
        <v>510</v>
      </c>
    </row>
    <row r="91" spans="2:3">
      <c r="B91" t="s">
        <v>325</v>
      </c>
      <c r="C91" t="s">
        <v>511</v>
      </c>
    </row>
    <row r="92" spans="2:3">
      <c r="B92" t="s">
        <v>198</v>
      </c>
      <c r="C92" t="s">
        <v>512</v>
      </c>
    </row>
    <row r="93" spans="2:3">
      <c r="B93" t="s">
        <v>636</v>
      </c>
      <c r="C93" t="s">
        <v>513</v>
      </c>
    </row>
    <row r="94" spans="2:3">
      <c r="B94" t="s">
        <v>637</v>
      </c>
      <c r="C94" t="s">
        <v>514</v>
      </c>
    </row>
    <row r="95" spans="2:3">
      <c r="B95" t="s">
        <v>638</v>
      </c>
      <c r="C95" t="s">
        <v>515</v>
      </c>
    </row>
    <row r="96" spans="2:3">
      <c r="B96" t="s">
        <v>173</v>
      </c>
      <c r="C96" t="s">
        <v>516</v>
      </c>
    </row>
    <row r="97" spans="2:3">
      <c r="B97" t="s">
        <v>181</v>
      </c>
      <c r="C97" t="s">
        <v>517</v>
      </c>
    </row>
    <row r="98" spans="2:3">
      <c r="B98" t="s">
        <v>216</v>
      </c>
      <c r="C98" t="s">
        <v>518</v>
      </c>
    </row>
    <row r="99" spans="2:3">
      <c r="B99" t="s">
        <v>263</v>
      </c>
      <c r="C99" t="s">
        <v>519</v>
      </c>
    </row>
    <row r="100" spans="2:3">
      <c r="B100" t="s">
        <v>228</v>
      </c>
      <c r="C100" t="s">
        <v>520</v>
      </c>
    </row>
    <row r="101" spans="2:3">
      <c r="B101" t="s">
        <v>230</v>
      </c>
      <c r="C101" t="s">
        <v>521</v>
      </c>
    </row>
    <row r="102" spans="2:3">
      <c r="B102" t="s">
        <v>307</v>
      </c>
      <c r="C102" t="s">
        <v>522</v>
      </c>
    </row>
    <row r="103" spans="2:3">
      <c r="B103" t="s">
        <v>321</v>
      </c>
      <c r="C103" t="s">
        <v>523</v>
      </c>
    </row>
    <row r="104" spans="2:3">
      <c r="B104" t="s">
        <v>282</v>
      </c>
      <c r="C104" t="s">
        <v>524</v>
      </c>
    </row>
    <row r="105" spans="2:3">
      <c r="B105" t="s">
        <v>261</v>
      </c>
      <c r="C105" t="s">
        <v>525</v>
      </c>
    </row>
    <row r="106" spans="2:3">
      <c r="B106" t="s">
        <v>258</v>
      </c>
      <c r="C106" t="s">
        <v>526</v>
      </c>
    </row>
    <row r="107" spans="2:3">
      <c r="B107" t="s">
        <v>207</v>
      </c>
      <c r="C107" t="s">
        <v>527</v>
      </c>
    </row>
    <row r="108" spans="2:3">
      <c r="B108" t="s">
        <v>276</v>
      </c>
      <c r="C108" t="s">
        <v>528</v>
      </c>
    </row>
    <row r="109" spans="2:3">
      <c r="B109" t="s">
        <v>176</v>
      </c>
      <c r="C109" t="s">
        <v>529</v>
      </c>
    </row>
    <row r="110" spans="2:3">
      <c r="B110" t="s">
        <v>332</v>
      </c>
      <c r="C110" t="s">
        <v>530</v>
      </c>
    </row>
    <row r="111" spans="2:3">
      <c r="B111" t="s">
        <v>334</v>
      </c>
      <c r="C111" t="s">
        <v>531</v>
      </c>
    </row>
    <row r="112" spans="2:3">
      <c r="B112" t="s">
        <v>215</v>
      </c>
      <c r="C112" t="s">
        <v>532</v>
      </c>
    </row>
    <row r="113" spans="2:3">
      <c r="B113" t="s">
        <v>639</v>
      </c>
      <c r="C113" t="s">
        <v>533</v>
      </c>
    </row>
    <row r="114" spans="2:3">
      <c r="B114" t="s">
        <v>640</v>
      </c>
      <c r="C114" t="s">
        <v>534</v>
      </c>
    </row>
    <row r="115" spans="2:3">
      <c r="B115" t="s">
        <v>209</v>
      </c>
      <c r="C115" t="s">
        <v>535</v>
      </c>
    </row>
    <row r="116" spans="2:3">
      <c r="B116" t="s">
        <v>205</v>
      </c>
      <c r="C116" t="s">
        <v>536</v>
      </c>
    </row>
    <row r="117" spans="2:3">
      <c r="B117" t="s">
        <v>641</v>
      </c>
      <c r="C117" t="s">
        <v>537</v>
      </c>
    </row>
    <row r="118" spans="2:3">
      <c r="B118" t="s">
        <v>225</v>
      </c>
      <c r="C118" t="s">
        <v>538</v>
      </c>
    </row>
    <row r="119" spans="2:3">
      <c r="B119" t="s">
        <v>347</v>
      </c>
      <c r="C119" t="s">
        <v>539</v>
      </c>
    </row>
    <row r="120" spans="2:3">
      <c r="B120" t="s">
        <v>343</v>
      </c>
      <c r="C120" t="s">
        <v>540</v>
      </c>
    </row>
    <row r="121" spans="2:3">
      <c r="B121" t="s">
        <v>239</v>
      </c>
      <c r="C121" t="s">
        <v>541</v>
      </c>
    </row>
    <row r="122" spans="2:3">
      <c r="B122" t="s">
        <v>301</v>
      </c>
      <c r="C122" t="s">
        <v>542</v>
      </c>
    </row>
    <row r="123" spans="2:3">
      <c r="B123" t="s">
        <v>227</v>
      </c>
      <c r="C123" t="s">
        <v>543</v>
      </c>
    </row>
    <row r="124" spans="2:3">
      <c r="B124" t="s">
        <v>642</v>
      </c>
      <c r="C124" t="s">
        <v>544</v>
      </c>
    </row>
    <row r="125" spans="2:3">
      <c r="B125" t="s">
        <v>221</v>
      </c>
      <c r="C125" t="s">
        <v>545</v>
      </c>
    </row>
    <row r="126" spans="2:3">
      <c r="B126" t="s">
        <v>643</v>
      </c>
      <c r="C126" t="s">
        <v>546</v>
      </c>
    </row>
    <row r="127" spans="2:3">
      <c r="B127" t="s">
        <v>226</v>
      </c>
      <c r="C127" t="s">
        <v>547</v>
      </c>
    </row>
    <row r="128" spans="2:3">
      <c r="B128" t="s">
        <v>285</v>
      </c>
      <c r="C128" t="s">
        <v>548</v>
      </c>
    </row>
    <row r="129" spans="2:3">
      <c r="B129" t="s">
        <v>644</v>
      </c>
      <c r="C129" t="s">
        <v>549</v>
      </c>
    </row>
    <row r="130" spans="2:3">
      <c r="B130" t="s">
        <v>211</v>
      </c>
      <c r="C130" t="s">
        <v>550</v>
      </c>
    </row>
    <row r="131" spans="2:3">
      <c r="B131" t="s">
        <v>645</v>
      </c>
      <c r="C131" t="s">
        <v>551</v>
      </c>
    </row>
    <row r="132" spans="2:3">
      <c r="B132" t="s">
        <v>309</v>
      </c>
      <c r="C132" t="s">
        <v>552</v>
      </c>
    </row>
    <row r="133" spans="2:3">
      <c r="B133" t="s">
        <v>646</v>
      </c>
      <c r="C133" t="s">
        <v>553</v>
      </c>
    </row>
    <row r="134" spans="2:3">
      <c r="B134" t="s">
        <v>291</v>
      </c>
      <c r="C134" t="s">
        <v>554</v>
      </c>
    </row>
    <row r="135" spans="2:3">
      <c r="B135" t="s">
        <v>180</v>
      </c>
      <c r="C135" t="s">
        <v>555</v>
      </c>
    </row>
    <row r="136" spans="2:3">
      <c r="B136" t="s">
        <v>197</v>
      </c>
      <c r="C136" t="s">
        <v>556</v>
      </c>
    </row>
    <row r="137" spans="2:3">
      <c r="B137" t="s">
        <v>647</v>
      </c>
      <c r="C137" t="s">
        <v>557</v>
      </c>
    </row>
    <row r="138" spans="2:3">
      <c r="B138" t="s">
        <v>201</v>
      </c>
      <c r="C138" t="s">
        <v>558</v>
      </c>
    </row>
    <row r="139" spans="2:3">
      <c r="B139" t="s">
        <v>648</v>
      </c>
      <c r="C139" t="s">
        <v>559</v>
      </c>
    </row>
    <row r="140" spans="2:3">
      <c r="B140" t="s">
        <v>333</v>
      </c>
      <c r="C140" t="s">
        <v>560</v>
      </c>
    </row>
    <row r="141" spans="2:3">
      <c r="B141" t="s">
        <v>203</v>
      </c>
      <c r="C141" t="s">
        <v>561</v>
      </c>
    </row>
    <row r="142" spans="2:3">
      <c r="B142" t="s">
        <v>220</v>
      </c>
      <c r="C142" t="s">
        <v>562</v>
      </c>
    </row>
    <row r="143" spans="2:3">
      <c r="B143" t="s">
        <v>244</v>
      </c>
      <c r="C143" t="s">
        <v>563</v>
      </c>
    </row>
    <row r="144" spans="2:3">
      <c r="B144" t="s">
        <v>259</v>
      </c>
      <c r="C144" t="s">
        <v>564</v>
      </c>
    </row>
    <row r="145" spans="2:3">
      <c r="B145" t="s">
        <v>178</v>
      </c>
      <c r="C145" t="s">
        <v>565</v>
      </c>
    </row>
    <row r="146" spans="2:3">
      <c r="B146" t="s">
        <v>270</v>
      </c>
      <c r="C146" t="s">
        <v>566</v>
      </c>
    </row>
    <row r="147" spans="2:3">
      <c r="B147" t="s">
        <v>183</v>
      </c>
      <c r="C147" t="s">
        <v>567</v>
      </c>
    </row>
    <row r="148" spans="2:3">
      <c r="B148" t="s">
        <v>245</v>
      </c>
      <c r="C148" t="s">
        <v>568</v>
      </c>
    </row>
    <row r="149" spans="2:3">
      <c r="B149" t="s">
        <v>649</v>
      </c>
      <c r="C149" t="s">
        <v>569</v>
      </c>
    </row>
    <row r="150" spans="2:3">
      <c r="B150" t="s">
        <v>650</v>
      </c>
      <c r="C150" t="s">
        <v>570</v>
      </c>
    </row>
    <row r="151" spans="2:3">
      <c r="B151" t="s">
        <v>651</v>
      </c>
      <c r="C151" t="s">
        <v>571</v>
      </c>
    </row>
    <row r="152" spans="2:3">
      <c r="B152" t="s">
        <v>652</v>
      </c>
      <c r="C152" t="s">
        <v>572</v>
      </c>
    </row>
    <row r="153" spans="2:3">
      <c r="B153" t="s">
        <v>653</v>
      </c>
      <c r="C153" t="s">
        <v>573</v>
      </c>
    </row>
    <row r="154" spans="2:3">
      <c r="B154" t="s">
        <v>654</v>
      </c>
      <c r="C154" t="s">
        <v>574</v>
      </c>
    </row>
    <row r="155" spans="2:3">
      <c r="B155" t="s">
        <v>655</v>
      </c>
      <c r="C155" t="s">
        <v>575</v>
      </c>
    </row>
    <row r="156" spans="2:3">
      <c r="B156" t="s">
        <v>303</v>
      </c>
      <c r="C156" t="s">
        <v>576</v>
      </c>
    </row>
    <row r="157" spans="2:3">
      <c r="B157" t="s">
        <v>264</v>
      </c>
      <c r="C157" t="s">
        <v>577</v>
      </c>
    </row>
    <row r="158" spans="2:3">
      <c r="B158" t="s">
        <v>346</v>
      </c>
      <c r="C158" t="s">
        <v>578</v>
      </c>
    </row>
    <row r="159" spans="2:3">
      <c r="B159" t="s">
        <v>232</v>
      </c>
      <c r="C159" t="s">
        <v>579</v>
      </c>
    </row>
    <row r="160" spans="2:3">
      <c r="B160" t="s">
        <v>279</v>
      </c>
      <c r="C160" t="s">
        <v>580</v>
      </c>
    </row>
    <row r="161" spans="2:3">
      <c r="B161" t="s">
        <v>254</v>
      </c>
      <c r="C161" t="s">
        <v>581</v>
      </c>
    </row>
    <row r="162" spans="2:3">
      <c r="B162" t="s">
        <v>267</v>
      </c>
      <c r="C162" t="s">
        <v>582</v>
      </c>
    </row>
    <row r="163" spans="2:3">
      <c r="B163" t="s">
        <v>656</v>
      </c>
      <c r="C163" t="s">
        <v>583</v>
      </c>
    </row>
    <row r="164" spans="2:3">
      <c r="B164" t="s">
        <v>657</v>
      </c>
      <c r="C164" t="s">
        <v>584</v>
      </c>
    </row>
    <row r="165" spans="2:3">
      <c r="B165" t="s">
        <v>238</v>
      </c>
      <c r="C165" t="s">
        <v>585</v>
      </c>
    </row>
    <row r="166" spans="2:3">
      <c r="B166" t="s">
        <v>658</v>
      </c>
      <c r="C166" t="s">
        <v>586</v>
      </c>
    </row>
    <row r="167" spans="2:3">
      <c r="B167" t="s">
        <v>271</v>
      </c>
      <c r="C167" t="s">
        <v>587</v>
      </c>
    </row>
    <row r="168" spans="2:3">
      <c r="B168" t="s">
        <v>659</v>
      </c>
      <c r="C168" t="s">
        <v>588</v>
      </c>
    </row>
    <row r="169" spans="2:3">
      <c r="B169" t="s">
        <v>339</v>
      </c>
      <c r="C169" t="s">
        <v>589</v>
      </c>
    </row>
    <row r="170" spans="2:3">
      <c r="B170" t="s">
        <v>182</v>
      </c>
      <c r="C170" t="s">
        <v>590</v>
      </c>
    </row>
    <row r="171" spans="2:3">
      <c r="B171" t="s">
        <v>292</v>
      </c>
      <c r="C171" t="s">
        <v>591</v>
      </c>
    </row>
    <row r="172" spans="2:3">
      <c r="B172" t="s">
        <v>328</v>
      </c>
      <c r="C172" t="s">
        <v>592</v>
      </c>
    </row>
    <row r="173" spans="2:3">
      <c r="B173" t="s">
        <v>184</v>
      </c>
      <c r="C173" t="s">
        <v>593</v>
      </c>
    </row>
    <row r="174" spans="2:3">
      <c r="B174" t="s">
        <v>660</v>
      </c>
      <c r="C174" t="s">
        <v>594</v>
      </c>
    </row>
    <row r="175" spans="2:3">
      <c r="B175" t="s">
        <v>231</v>
      </c>
      <c r="C175" t="s">
        <v>595</v>
      </c>
    </row>
    <row r="176" spans="2:3">
      <c r="B176" t="s">
        <v>188</v>
      </c>
      <c r="C176" t="s">
        <v>596</v>
      </c>
    </row>
    <row r="177" spans="2:4">
      <c r="B177" t="s">
        <v>661</v>
      </c>
      <c r="C177" t="s">
        <v>597</v>
      </c>
    </row>
    <row r="178" spans="2:4">
      <c r="B178" t="s">
        <v>224</v>
      </c>
      <c r="C178" t="s">
        <v>598</v>
      </c>
      <c r="D178" t="s">
        <v>744</v>
      </c>
    </row>
    <row r="179" spans="2:4">
      <c r="B179" t="s">
        <v>662</v>
      </c>
      <c r="C179" t="s">
        <v>599</v>
      </c>
    </row>
    <row r="180" spans="2:4">
      <c r="B180" t="s">
        <v>663</v>
      </c>
      <c r="C180" t="s">
        <v>600</v>
      </c>
    </row>
    <row r="181" spans="2:4">
      <c r="B181" t="s">
        <v>327</v>
      </c>
      <c r="C181" t="s">
        <v>601</v>
      </c>
    </row>
    <row r="182" spans="2:4">
      <c r="B182" t="s">
        <v>218</v>
      </c>
      <c r="C182" t="s">
        <v>602</v>
      </c>
    </row>
    <row r="183" spans="2:4">
      <c r="B183" t="s">
        <v>322</v>
      </c>
      <c r="C183" t="s">
        <v>603</v>
      </c>
    </row>
    <row r="184" spans="2:4">
      <c r="B184" t="s">
        <v>664</v>
      </c>
      <c r="C184" t="s">
        <v>604</v>
      </c>
    </row>
    <row r="185" spans="2:4">
      <c r="B185" t="s">
        <v>316</v>
      </c>
      <c r="C185" t="s">
        <v>605</v>
      </c>
    </row>
    <row r="186" spans="2:4">
      <c r="B186" t="s">
        <v>234</v>
      </c>
      <c r="C186" t="s">
        <v>606</v>
      </c>
    </row>
    <row r="187" spans="2:4">
      <c r="B187" t="s">
        <v>665</v>
      </c>
      <c r="C187" t="s">
        <v>607</v>
      </c>
    </row>
    <row r="188" spans="2:4">
      <c r="B188" t="s">
        <v>666</v>
      </c>
      <c r="C188" t="s">
        <v>608</v>
      </c>
    </row>
    <row r="189" spans="2:4">
      <c r="B189" t="s">
        <v>667</v>
      </c>
      <c r="C189" t="s">
        <v>609</v>
      </c>
    </row>
    <row r="190" spans="2:4">
      <c r="B190" t="s">
        <v>250</v>
      </c>
      <c r="C190" t="s">
        <v>610</v>
      </c>
    </row>
    <row r="191" spans="2:4">
      <c r="B191" t="s">
        <v>336</v>
      </c>
      <c r="C191" t="s">
        <v>611</v>
      </c>
    </row>
    <row r="192" spans="2:4">
      <c r="B192" t="s">
        <v>668</v>
      </c>
      <c r="C192" t="s">
        <v>612</v>
      </c>
    </row>
    <row r="193" spans="2:3">
      <c r="B193" t="s">
        <v>669</v>
      </c>
      <c r="C193" t="s">
        <v>613</v>
      </c>
    </row>
    <row r="194" spans="2:3">
      <c r="B194" t="s">
        <v>320</v>
      </c>
      <c r="C194" t="s">
        <v>614</v>
      </c>
    </row>
    <row r="195" spans="2:3">
      <c r="B195" t="s">
        <v>189</v>
      </c>
      <c r="C195" t="s">
        <v>615</v>
      </c>
    </row>
    <row r="196" spans="2:3">
      <c r="B196" t="s">
        <v>670</v>
      </c>
      <c r="C196" t="s">
        <v>616</v>
      </c>
    </row>
    <row r="197" spans="2:3">
      <c r="B197" t="s">
        <v>257</v>
      </c>
      <c r="C197" t="s">
        <v>617</v>
      </c>
    </row>
    <row r="198" spans="2:3">
      <c r="B198" t="s">
        <v>293</v>
      </c>
      <c r="C198" t="s">
        <v>423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Country dashboard</vt:lpstr>
      <vt:lpstr>&gt;&gt;SOURCES</vt:lpstr>
      <vt:lpstr>Visas</vt:lpstr>
      <vt:lpstr>Risks</vt:lpstr>
      <vt:lpstr>Currency</vt:lpstr>
      <vt:lpstr>Rain</vt:lpstr>
      <vt:lpstr>Diesel</vt:lpstr>
      <vt:lpstr>Wikipedia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2022-08-20T11:00:47Z</dcterms:created>
  <dcterms:modified xsi:type="dcterms:W3CDTF">2023-04-26T07:30:45Z</dcterms:modified>
</cp:coreProperties>
</file>